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30" windowWidth="7485" windowHeight="4140" activeTab="4"/>
  </bookViews>
  <sheets>
    <sheet name="bilanca" sheetId="5" r:id="rId1"/>
    <sheet name="prihodi" sheetId="4" r:id="rId2"/>
    <sheet name="rashodi-opći dio" sheetId="12" r:id="rId3"/>
    <sheet name="račun financiranja" sheetId="13" r:id="rId4"/>
    <sheet name="posebni dio" sheetId="1" r:id="rId5"/>
  </sheets>
  <definedNames>
    <definedName name="_xlnm._FilterDatabase" localSheetId="4" hidden="1">'posebni dio'!$A$1:$A$1143</definedName>
    <definedName name="_xlnm.Print_Titles" localSheetId="4">'posebni dio'!$2:$2</definedName>
    <definedName name="_xlnm.Print_Titles" localSheetId="3">'račun financiranja'!$2:$2</definedName>
    <definedName name="_xlnm.Print_Titles" localSheetId="2">'rashodi-opći dio'!$2:$3</definedName>
    <definedName name="_xlnm.Print_Area" localSheetId="0">bilanca!$A$3:$J$26</definedName>
    <definedName name="_xlnm.Print_Area" localSheetId="4">'posebni dio'!$A$1:$E$503</definedName>
    <definedName name="_xlnm.Print_Area" localSheetId="1">prihodi!$A$1:$H$42</definedName>
    <definedName name="_xlnm.Print_Area" localSheetId="3">'račun financiranja'!$A$1:$H$27</definedName>
    <definedName name="_xlnm.Print_Area" localSheetId="2">'rashodi-opći dio'!$A$1:$H$92</definedName>
  </definedNames>
  <calcPr calcId="145621"/>
</workbook>
</file>

<file path=xl/calcChain.xml><?xml version="1.0" encoding="utf-8"?>
<calcChain xmlns="http://schemas.openxmlformats.org/spreadsheetml/2006/main">
  <c r="E504" i="1" l="1"/>
  <c r="E501" i="1"/>
  <c r="E498" i="1"/>
  <c r="E496" i="1"/>
  <c r="D503" i="1"/>
  <c r="E503" i="1" s="1"/>
  <c r="C503" i="1"/>
  <c r="D502" i="1"/>
  <c r="E502" i="1" s="1"/>
  <c r="C502" i="1"/>
  <c r="D500" i="1"/>
  <c r="E500" i="1" s="1"/>
  <c r="C500" i="1"/>
  <c r="D499" i="1"/>
  <c r="E499" i="1" s="1"/>
  <c r="C499" i="1"/>
  <c r="D497" i="1"/>
  <c r="E497" i="1" s="1"/>
  <c r="C497" i="1"/>
  <c r="D495" i="1"/>
  <c r="E495" i="1" s="1"/>
  <c r="C495" i="1"/>
  <c r="D494" i="1"/>
  <c r="E494" i="1" s="1"/>
  <c r="C494" i="1"/>
  <c r="D493" i="1"/>
  <c r="E493" i="1" s="1"/>
  <c r="C493" i="1"/>
  <c r="D492" i="1"/>
  <c r="C492" i="1"/>
  <c r="C490" i="1"/>
  <c r="E487" i="1"/>
  <c r="E486" i="1"/>
  <c r="E485" i="1"/>
  <c r="D484" i="1"/>
  <c r="E484" i="1" s="1"/>
  <c r="C484" i="1"/>
  <c r="D483" i="1"/>
  <c r="E483" i="1" s="1"/>
  <c r="C483" i="1"/>
  <c r="D482" i="1"/>
  <c r="E482" i="1" s="1"/>
  <c r="C482" i="1"/>
  <c r="D481" i="1"/>
  <c r="E481" i="1" s="1"/>
  <c r="C481" i="1"/>
  <c r="E479" i="1"/>
  <c r="E476" i="1"/>
  <c r="E473" i="1"/>
  <c r="E471" i="1"/>
  <c r="E469" i="1"/>
  <c r="D478" i="1"/>
  <c r="E478" i="1" s="1"/>
  <c r="C478" i="1"/>
  <c r="D477" i="1"/>
  <c r="C477" i="1"/>
  <c r="E477" i="1" s="1"/>
  <c r="D475" i="1"/>
  <c r="C475" i="1"/>
  <c r="E475" i="1" s="1"/>
  <c r="D474" i="1"/>
  <c r="E474" i="1" s="1"/>
  <c r="C474" i="1"/>
  <c r="D472" i="1"/>
  <c r="E472" i="1" s="1"/>
  <c r="C472" i="1"/>
  <c r="D470" i="1"/>
  <c r="E470" i="1" s="1"/>
  <c r="C470" i="1"/>
  <c r="D469" i="1"/>
  <c r="C469" i="1"/>
  <c r="D468" i="1"/>
  <c r="E468" i="1" s="1"/>
  <c r="C468" i="1"/>
  <c r="D467" i="1"/>
  <c r="C467" i="1"/>
  <c r="E467" i="1" s="1"/>
  <c r="E465" i="1"/>
  <c r="E462" i="1"/>
  <c r="E461" i="1"/>
  <c r="E460" i="1"/>
  <c r="E458" i="1"/>
  <c r="E456" i="1"/>
  <c r="D464" i="1"/>
  <c r="C464" i="1"/>
  <c r="E464" i="1" s="1"/>
  <c r="D463" i="1"/>
  <c r="E463" i="1" s="1"/>
  <c r="C463" i="1"/>
  <c r="D460" i="1"/>
  <c r="C460" i="1"/>
  <c r="D459" i="1"/>
  <c r="E459" i="1" s="1"/>
  <c r="C459" i="1"/>
  <c r="D457" i="1"/>
  <c r="E457" i="1" s="1"/>
  <c r="C457" i="1"/>
  <c r="D456" i="1"/>
  <c r="C456" i="1"/>
  <c r="D455" i="1"/>
  <c r="E455" i="1" s="1"/>
  <c r="C455" i="1"/>
  <c r="D454" i="1"/>
  <c r="C454" i="1"/>
  <c r="E454" i="1" s="1"/>
  <c r="E452" i="1"/>
  <c r="E449" i="1"/>
  <c r="D451" i="1"/>
  <c r="C451" i="1"/>
  <c r="E451" i="1" s="1"/>
  <c r="D450" i="1"/>
  <c r="C450" i="1"/>
  <c r="D448" i="1"/>
  <c r="C448" i="1"/>
  <c r="D447" i="1"/>
  <c r="C447" i="1"/>
  <c r="E447" i="1" s="1"/>
  <c r="D446" i="1"/>
  <c r="C446" i="1"/>
  <c r="D445" i="1"/>
  <c r="C445" i="1"/>
  <c r="E445" i="1" s="1"/>
  <c r="E443" i="1"/>
  <c r="D442" i="1"/>
  <c r="E442" i="1" s="1"/>
  <c r="C442" i="1"/>
  <c r="D441" i="1"/>
  <c r="E441" i="1" s="1"/>
  <c r="C441" i="1"/>
  <c r="D440" i="1"/>
  <c r="E440" i="1" s="1"/>
  <c r="C440" i="1"/>
  <c r="D439" i="1"/>
  <c r="E439" i="1" s="1"/>
  <c r="C439" i="1"/>
  <c r="E437" i="1"/>
  <c r="D436" i="1"/>
  <c r="C436" i="1"/>
  <c r="D435" i="1"/>
  <c r="C435" i="1"/>
  <c r="E435" i="1" s="1"/>
  <c r="D434" i="1"/>
  <c r="C434" i="1"/>
  <c r="D433" i="1"/>
  <c r="C433" i="1"/>
  <c r="E433" i="1" s="1"/>
  <c r="E431" i="1"/>
  <c r="D430" i="1"/>
  <c r="E430" i="1" s="1"/>
  <c r="C430" i="1"/>
  <c r="D429" i="1"/>
  <c r="E429" i="1" s="1"/>
  <c r="C429" i="1"/>
  <c r="D428" i="1"/>
  <c r="E428" i="1" s="1"/>
  <c r="C428" i="1"/>
  <c r="D427" i="1"/>
  <c r="E427" i="1" s="1"/>
  <c r="C427" i="1"/>
  <c r="E425" i="1"/>
  <c r="D424" i="1"/>
  <c r="C424" i="1"/>
  <c r="D423" i="1"/>
  <c r="C423" i="1"/>
  <c r="E423" i="1" s="1"/>
  <c r="D422" i="1"/>
  <c r="C422" i="1"/>
  <c r="D421" i="1"/>
  <c r="C421" i="1"/>
  <c r="E421" i="1" s="1"/>
  <c r="E419" i="1"/>
  <c r="D418" i="1"/>
  <c r="E418" i="1" s="1"/>
  <c r="C418" i="1"/>
  <c r="D417" i="1"/>
  <c r="E417" i="1" s="1"/>
  <c r="C417" i="1"/>
  <c r="D416" i="1"/>
  <c r="E416" i="1" s="1"/>
  <c r="C416" i="1"/>
  <c r="D415" i="1"/>
  <c r="E415" i="1" s="1"/>
  <c r="C415" i="1"/>
  <c r="E413" i="1"/>
  <c r="E411" i="1"/>
  <c r="E408" i="1"/>
  <c r="E407" i="1"/>
  <c r="E404" i="1"/>
  <c r="E402" i="1"/>
  <c r="E399" i="1"/>
  <c r="D412" i="1"/>
  <c r="C412" i="1"/>
  <c r="D410" i="1"/>
  <c r="C410" i="1"/>
  <c r="D409" i="1"/>
  <c r="C409" i="1"/>
  <c r="E409" i="1" s="1"/>
  <c r="D406" i="1"/>
  <c r="C406" i="1"/>
  <c r="D405" i="1"/>
  <c r="C405" i="1"/>
  <c r="E405" i="1" s="1"/>
  <c r="D403" i="1"/>
  <c r="C403" i="1"/>
  <c r="E403" i="1" s="1"/>
  <c r="D401" i="1"/>
  <c r="C401" i="1"/>
  <c r="E401" i="1" s="1"/>
  <c r="D400" i="1"/>
  <c r="C400" i="1"/>
  <c r="D398" i="1"/>
  <c r="C398" i="1"/>
  <c r="D397" i="1"/>
  <c r="C397" i="1"/>
  <c r="E397" i="1" s="1"/>
  <c r="D396" i="1"/>
  <c r="C396" i="1"/>
  <c r="D395" i="1"/>
  <c r="C395" i="1"/>
  <c r="E395" i="1" s="1"/>
  <c r="E393" i="1"/>
  <c r="E392" i="1"/>
  <c r="E390" i="1"/>
  <c r="D392" i="1"/>
  <c r="C392" i="1"/>
  <c r="D391" i="1"/>
  <c r="E391" i="1" s="1"/>
  <c r="C391" i="1"/>
  <c r="D388" i="1"/>
  <c r="C388" i="1"/>
  <c r="C387" i="1"/>
  <c r="E386" i="1"/>
  <c r="E385" i="1"/>
  <c r="E383" i="1"/>
  <c r="D384" i="1"/>
  <c r="C384" i="1"/>
  <c r="D381" i="1"/>
  <c r="C381" i="1"/>
  <c r="C380" i="1"/>
  <c r="C379" i="1" s="1"/>
  <c r="C378" i="1" s="1"/>
  <c r="E376" i="1"/>
  <c r="E375" i="1"/>
  <c r="E373" i="1"/>
  <c r="E370" i="1"/>
  <c r="E369" i="1"/>
  <c r="E366" i="1"/>
  <c r="E364" i="1"/>
  <c r="D374" i="1"/>
  <c r="E374" i="1" s="1"/>
  <c r="C374" i="1"/>
  <c r="D372" i="1"/>
  <c r="E372" i="1" s="1"/>
  <c r="C372" i="1"/>
  <c r="D371" i="1"/>
  <c r="E371" i="1" s="1"/>
  <c r="C371" i="1"/>
  <c r="D368" i="1"/>
  <c r="E368" i="1" s="1"/>
  <c r="C368" i="1"/>
  <c r="D367" i="1"/>
  <c r="E367" i="1" s="1"/>
  <c r="C367" i="1"/>
  <c r="D365" i="1"/>
  <c r="E365" i="1" s="1"/>
  <c r="C365" i="1"/>
  <c r="D363" i="1"/>
  <c r="E363" i="1" s="1"/>
  <c r="C363" i="1"/>
  <c r="D362" i="1"/>
  <c r="E362" i="1" s="1"/>
  <c r="C362" i="1"/>
  <c r="D361" i="1"/>
  <c r="E361" i="1" s="1"/>
  <c r="C361" i="1"/>
  <c r="D360" i="1"/>
  <c r="E360" i="1" s="1"/>
  <c r="C360" i="1"/>
  <c r="E358" i="1"/>
  <c r="D357" i="1"/>
  <c r="E357" i="1" s="1"/>
  <c r="C357" i="1"/>
  <c r="D356" i="1"/>
  <c r="E356" i="1" s="1"/>
  <c r="C356" i="1"/>
  <c r="D355" i="1"/>
  <c r="E355" i="1" s="1"/>
  <c r="C355" i="1"/>
  <c r="D353" i="1"/>
  <c r="C353" i="1"/>
  <c r="C352" i="1" s="1"/>
  <c r="D352" i="1"/>
  <c r="E351" i="1"/>
  <c r="D350" i="1"/>
  <c r="E350" i="1" s="1"/>
  <c r="C350" i="1"/>
  <c r="D349" i="1"/>
  <c r="C349" i="1"/>
  <c r="E347" i="1"/>
  <c r="D346" i="1"/>
  <c r="E346" i="1" s="1"/>
  <c r="C346" i="1"/>
  <c r="D345" i="1"/>
  <c r="E345" i="1" s="1"/>
  <c r="C345" i="1"/>
  <c r="D344" i="1"/>
  <c r="D343" i="1"/>
  <c r="E341" i="1"/>
  <c r="E339" i="1"/>
  <c r="E336" i="1"/>
  <c r="E335" i="1"/>
  <c r="E333" i="1"/>
  <c r="E332" i="1"/>
  <c r="E331" i="1"/>
  <c r="E329" i="1"/>
  <c r="E327" i="1"/>
  <c r="D340" i="1"/>
  <c r="E340" i="1" s="1"/>
  <c r="C340" i="1"/>
  <c r="D338" i="1"/>
  <c r="E338" i="1" s="1"/>
  <c r="C338" i="1"/>
  <c r="D337" i="1"/>
  <c r="C337" i="1"/>
  <c r="E337" i="1" s="1"/>
  <c r="D334" i="1"/>
  <c r="E334" i="1" s="1"/>
  <c r="C334" i="1"/>
  <c r="D333" i="1"/>
  <c r="C333" i="1"/>
  <c r="D330" i="1"/>
  <c r="E330" i="1" s="1"/>
  <c r="C330" i="1"/>
  <c r="D328" i="1"/>
  <c r="E328" i="1" s="1"/>
  <c r="C328" i="1"/>
  <c r="D327" i="1"/>
  <c r="C327" i="1"/>
  <c r="D326" i="1"/>
  <c r="E326" i="1" s="1"/>
  <c r="C326" i="1"/>
  <c r="D325" i="1"/>
  <c r="C325" i="1"/>
  <c r="E325" i="1" s="1"/>
  <c r="E323" i="1"/>
  <c r="E321" i="1"/>
  <c r="E318" i="1"/>
  <c r="E317" i="1"/>
  <c r="E316" i="1"/>
  <c r="E314" i="1"/>
  <c r="E313" i="1"/>
  <c r="E311" i="1"/>
  <c r="E308" i="1"/>
  <c r="D322" i="1"/>
  <c r="E322" i="1" s="1"/>
  <c r="C322" i="1"/>
  <c r="D320" i="1"/>
  <c r="E320" i="1" s="1"/>
  <c r="C320" i="1"/>
  <c r="D319" i="1"/>
  <c r="E319" i="1" s="1"/>
  <c r="C319" i="1"/>
  <c r="D316" i="1"/>
  <c r="C316" i="1"/>
  <c r="D315" i="1"/>
  <c r="E315" i="1" s="1"/>
  <c r="C315" i="1"/>
  <c r="D312" i="1"/>
  <c r="E312" i="1" s="1"/>
  <c r="C312" i="1"/>
  <c r="D310" i="1"/>
  <c r="E310" i="1" s="1"/>
  <c r="C310" i="1"/>
  <c r="D309" i="1"/>
  <c r="E309" i="1" s="1"/>
  <c r="C309" i="1"/>
  <c r="D308" i="1"/>
  <c r="C308" i="1"/>
  <c r="D307" i="1"/>
  <c r="C307" i="1"/>
  <c r="E303" i="1"/>
  <c r="E301" i="1"/>
  <c r="D302" i="1"/>
  <c r="E302" i="1" s="1"/>
  <c r="C302" i="1"/>
  <c r="D300" i="1"/>
  <c r="E300" i="1" s="1"/>
  <c r="C300" i="1"/>
  <c r="D299" i="1"/>
  <c r="E299" i="1" s="1"/>
  <c r="C299" i="1"/>
  <c r="D298" i="1"/>
  <c r="E298" i="1" s="1"/>
  <c r="C298" i="1"/>
  <c r="D297" i="1"/>
  <c r="E297" i="1" s="1"/>
  <c r="C297" i="1"/>
  <c r="E295" i="1"/>
  <c r="D294" i="1"/>
  <c r="C294" i="1"/>
  <c r="D293" i="1"/>
  <c r="C293" i="1"/>
  <c r="E293" i="1" s="1"/>
  <c r="D292" i="1"/>
  <c r="C292" i="1"/>
  <c r="D291" i="1"/>
  <c r="C291" i="1"/>
  <c r="E291" i="1" s="1"/>
  <c r="E289" i="1"/>
  <c r="D288" i="1"/>
  <c r="E288" i="1" s="1"/>
  <c r="C288" i="1"/>
  <c r="D287" i="1"/>
  <c r="E287" i="1" s="1"/>
  <c r="C287" i="1"/>
  <c r="D286" i="1"/>
  <c r="E286" i="1" s="1"/>
  <c r="C286" i="1"/>
  <c r="D285" i="1"/>
  <c r="E285" i="1" s="1"/>
  <c r="C285" i="1"/>
  <c r="E283" i="1"/>
  <c r="E280" i="1"/>
  <c r="E277" i="1"/>
  <c r="D282" i="1"/>
  <c r="E282" i="1" s="1"/>
  <c r="C282" i="1"/>
  <c r="D281" i="1"/>
  <c r="E281" i="1" s="1"/>
  <c r="C281" i="1"/>
  <c r="D279" i="1"/>
  <c r="E279" i="1" s="1"/>
  <c r="C279" i="1"/>
  <c r="D278" i="1"/>
  <c r="E278" i="1" s="1"/>
  <c r="C278" i="1"/>
  <c r="D277" i="1"/>
  <c r="C277" i="1"/>
  <c r="D276" i="1"/>
  <c r="E276" i="1" s="1"/>
  <c r="C276" i="1"/>
  <c r="E274" i="1"/>
  <c r="E272" i="1"/>
  <c r="D273" i="1"/>
  <c r="E273" i="1" s="1"/>
  <c r="C273" i="1"/>
  <c r="D272" i="1"/>
  <c r="C272" i="1"/>
  <c r="D271" i="1"/>
  <c r="E271" i="1" s="1"/>
  <c r="C271" i="1"/>
  <c r="D270" i="1"/>
  <c r="C270" i="1"/>
  <c r="E270" i="1" s="1"/>
  <c r="E268" i="1"/>
  <c r="E266" i="1"/>
  <c r="E263" i="1"/>
  <c r="D267" i="1"/>
  <c r="E267" i="1" s="1"/>
  <c r="C267" i="1"/>
  <c r="D265" i="1"/>
  <c r="E265" i="1" s="1"/>
  <c r="C265" i="1"/>
  <c r="D264" i="1"/>
  <c r="E264" i="1" s="1"/>
  <c r="C264" i="1"/>
  <c r="D263" i="1"/>
  <c r="C263" i="1"/>
  <c r="D262" i="1"/>
  <c r="E262" i="1" s="1"/>
  <c r="C262" i="1"/>
  <c r="E260" i="1"/>
  <c r="E257" i="1"/>
  <c r="D259" i="1"/>
  <c r="E259" i="1" s="1"/>
  <c r="C259" i="1"/>
  <c r="D258" i="1"/>
  <c r="E258" i="1" s="1"/>
  <c r="C258" i="1"/>
  <c r="D256" i="1"/>
  <c r="E256" i="1" s="1"/>
  <c r="C256" i="1"/>
  <c r="D255" i="1"/>
  <c r="E255" i="1" s="1"/>
  <c r="C255" i="1"/>
  <c r="D254" i="1"/>
  <c r="E254" i="1" s="1"/>
  <c r="C254" i="1"/>
  <c r="D253" i="1"/>
  <c r="E253" i="1" s="1"/>
  <c r="C253" i="1"/>
  <c r="E251" i="1"/>
  <c r="E248" i="1"/>
  <c r="D250" i="1"/>
  <c r="E250" i="1" s="1"/>
  <c r="C250" i="1"/>
  <c r="D249" i="1"/>
  <c r="E249" i="1" s="1"/>
  <c r="C249" i="1"/>
  <c r="D247" i="1"/>
  <c r="E247" i="1" s="1"/>
  <c r="C247" i="1"/>
  <c r="D246" i="1"/>
  <c r="E246" i="1" s="1"/>
  <c r="C246" i="1"/>
  <c r="D245" i="1"/>
  <c r="E245" i="1" s="1"/>
  <c r="C245" i="1"/>
  <c r="D244" i="1"/>
  <c r="E244" i="1" s="1"/>
  <c r="C244" i="1"/>
  <c r="E242" i="1"/>
  <c r="D241" i="1"/>
  <c r="E241" i="1" s="1"/>
  <c r="C241" i="1"/>
  <c r="D240" i="1"/>
  <c r="C240" i="1"/>
  <c r="E240" i="1" s="1"/>
  <c r="D239" i="1"/>
  <c r="E239" i="1" s="1"/>
  <c r="C239" i="1"/>
  <c r="D238" i="1"/>
  <c r="C238" i="1"/>
  <c r="E238" i="1" s="1"/>
  <c r="E236" i="1"/>
  <c r="D235" i="1"/>
  <c r="E235" i="1" s="1"/>
  <c r="C235" i="1"/>
  <c r="D234" i="1"/>
  <c r="E234" i="1" s="1"/>
  <c r="C234" i="1"/>
  <c r="D233" i="1"/>
  <c r="E233" i="1" s="1"/>
  <c r="C233" i="1"/>
  <c r="D232" i="1"/>
  <c r="E232" i="1" s="1"/>
  <c r="C232" i="1"/>
  <c r="E230" i="1"/>
  <c r="E228" i="1"/>
  <c r="E224" i="1"/>
  <c r="E221" i="1"/>
  <c r="D229" i="1"/>
  <c r="E229" i="1" s="1"/>
  <c r="C229" i="1"/>
  <c r="D227" i="1"/>
  <c r="E227" i="1" s="1"/>
  <c r="C227" i="1"/>
  <c r="D226" i="1"/>
  <c r="E226" i="1" s="1"/>
  <c r="C226" i="1"/>
  <c r="D225" i="1"/>
  <c r="E225" i="1" s="1"/>
  <c r="C225" i="1"/>
  <c r="D223" i="1"/>
  <c r="E223" i="1" s="1"/>
  <c r="C223" i="1"/>
  <c r="D222" i="1"/>
  <c r="E222" i="1" s="1"/>
  <c r="C222" i="1"/>
  <c r="D220" i="1"/>
  <c r="E220" i="1" s="1"/>
  <c r="C220" i="1"/>
  <c r="D219" i="1"/>
  <c r="E219" i="1" s="1"/>
  <c r="C219" i="1"/>
  <c r="D218" i="1"/>
  <c r="E218" i="1" s="1"/>
  <c r="C218" i="1"/>
  <c r="D217" i="1"/>
  <c r="E217" i="1" s="1"/>
  <c r="C217" i="1"/>
  <c r="E215" i="1"/>
  <c r="E213" i="1"/>
  <c r="E209" i="1"/>
  <c r="E206" i="1"/>
  <c r="D214" i="1"/>
  <c r="E214" i="1" s="1"/>
  <c r="C214" i="1"/>
  <c r="D212" i="1"/>
  <c r="E212" i="1" s="1"/>
  <c r="C212" i="1"/>
  <c r="D211" i="1"/>
  <c r="E211" i="1" s="1"/>
  <c r="C211" i="1"/>
  <c r="D210" i="1"/>
  <c r="E210" i="1" s="1"/>
  <c r="C210" i="1"/>
  <c r="D208" i="1"/>
  <c r="E208" i="1" s="1"/>
  <c r="C208" i="1"/>
  <c r="D207" i="1"/>
  <c r="E207" i="1" s="1"/>
  <c r="C207" i="1"/>
  <c r="D205" i="1"/>
  <c r="E205" i="1" s="1"/>
  <c r="C205" i="1"/>
  <c r="D204" i="1"/>
  <c r="E204" i="1" s="1"/>
  <c r="C204" i="1"/>
  <c r="D203" i="1"/>
  <c r="E203" i="1" s="1"/>
  <c r="C203" i="1"/>
  <c r="D202" i="1"/>
  <c r="E202" i="1" s="1"/>
  <c r="C202" i="1"/>
  <c r="E200" i="1"/>
  <c r="D198" i="1"/>
  <c r="C198" i="1"/>
  <c r="C197" i="1" s="1"/>
  <c r="C196" i="1" s="1"/>
  <c r="C195" i="1" s="1"/>
  <c r="D197" i="1"/>
  <c r="E193" i="1"/>
  <c r="E191" i="1"/>
  <c r="E188" i="1"/>
  <c r="E187" i="1"/>
  <c r="E184" i="1"/>
  <c r="D192" i="1"/>
  <c r="E192" i="1" s="1"/>
  <c r="C192" i="1"/>
  <c r="D190" i="1"/>
  <c r="E190" i="1" s="1"/>
  <c r="C190" i="1"/>
  <c r="D189" i="1"/>
  <c r="C189" i="1"/>
  <c r="E189" i="1" s="1"/>
  <c r="D186" i="1"/>
  <c r="E186" i="1" s="1"/>
  <c r="C186" i="1"/>
  <c r="D185" i="1"/>
  <c r="C185" i="1"/>
  <c r="E185" i="1" s="1"/>
  <c r="D183" i="1"/>
  <c r="C183" i="1"/>
  <c r="E183" i="1" s="1"/>
  <c r="D181" i="1"/>
  <c r="C181" i="1"/>
  <c r="C180" i="1" s="1"/>
  <c r="C176" i="1" s="1"/>
  <c r="C175" i="1" s="1"/>
  <c r="D180" i="1"/>
  <c r="E179" i="1"/>
  <c r="D178" i="1"/>
  <c r="E178" i="1" s="1"/>
  <c r="C178" i="1"/>
  <c r="D177" i="1"/>
  <c r="C177" i="1"/>
  <c r="E177" i="1" s="1"/>
  <c r="E173" i="1"/>
  <c r="E170" i="1"/>
  <c r="D172" i="1"/>
  <c r="C172" i="1"/>
  <c r="E172" i="1" s="1"/>
  <c r="D171" i="1"/>
  <c r="E171" i="1" s="1"/>
  <c r="C171" i="1"/>
  <c r="D168" i="1"/>
  <c r="E168" i="1" s="1"/>
  <c r="C168" i="1"/>
  <c r="C167" i="1"/>
  <c r="C163" i="1" s="1"/>
  <c r="C162" i="1" s="1"/>
  <c r="E166" i="1"/>
  <c r="D165" i="1"/>
  <c r="E165" i="1" s="1"/>
  <c r="C165" i="1"/>
  <c r="D164" i="1"/>
  <c r="E164" i="1" s="1"/>
  <c r="C164" i="1"/>
  <c r="E160" i="1"/>
  <c r="E157" i="1"/>
  <c r="E156" i="1"/>
  <c r="D159" i="1"/>
  <c r="E159" i="1" s="1"/>
  <c r="C159" i="1"/>
  <c r="D158" i="1"/>
  <c r="C158" i="1"/>
  <c r="E158" i="1" s="1"/>
  <c r="D155" i="1"/>
  <c r="E155" i="1" s="1"/>
  <c r="C155" i="1"/>
  <c r="D154" i="1"/>
  <c r="C154" i="1"/>
  <c r="E154" i="1" s="1"/>
  <c r="D153" i="1"/>
  <c r="E153" i="1" s="1"/>
  <c r="C153" i="1"/>
  <c r="D152" i="1"/>
  <c r="C152" i="1"/>
  <c r="E152" i="1" s="1"/>
  <c r="E150" i="1"/>
  <c r="E149" i="1"/>
  <c r="E146" i="1"/>
  <c r="E143" i="1"/>
  <c r="E141" i="1"/>
  <c r="D148" i="1"/>
  <c r="E148" i="1" s="1"/>
  <c r="C148" i="1"/>
  <c r="D147" i="1"/>
  <c r="C147" i="1"/>
  <c r="E147" i="1" s="1"/>
  <c r="D145" i="1"/>
  <c r="C145" i="1"/>
  <c r="E145" i="1" s="1"/>
  <c r="D144" i="1"/>
  <c r="E144" i="1" s="1"/>
  <c r="C144" i="1"/>
  <c r="D142" i="1"/>
  <c r="E142" i="1" s="1"/>
  <c r="C142" i="1"/>
  <c r="D140" i="1"/>
  <c r="E140" i="1" s="1"/>
  <c r="C140" i="1"/>
  <c r="D139" i="1"/>
  <c r="C139" i="1"/>
  <c r="E139" i="1" s="1"/>
  <c r="D138" i="1"/>
  <c r="E138" i="1" s="1"/>
  <c r="C138" i="1"/>
  <c r="D137" i="1"/>
  <c r="C137" i="1"/>
  <c r="E137" i="1" s="1"/>
  <c r="E135" i="1"/>
  <c r="E133" i="1"/>
  <c r="D134" i="1"/>
  <c r="E134" i="1" s="1"/>
  <c r="C134" i="1"/>
  <c r="D132" i="1"/>
  <c r="E132" i="1" s="1"/>
  <c r="C132" i="1"/>
  <c r="D131" i="1"/>
  <c r="E131" i="1" s="1"/>
  <c r="C131" i="1"/>
  <c r="D130" i="1"/>
  <c r="E130" i="1" s="1"/>
  <c r="C130" i="1"/>
  <c r="D129" i="1"/>
  <c r="E129" i="1" s="1"/>
  <c r="C129" i="1"/>
  <c r="E127" i="1"/>
  <c r="E123" i="1"/>
  <c r="D126" i="1"/>
  <c r="E126" i="1" s="1"/>
  <c r="C126" i="1"/>
  <c r="D125" i="1"/>
  <c r="C125" i="1"/>
  <c r="E125" i="1" s="1"/>
  <c r="D124" i="1"/>
  <c r="E124" i="1" s="1"/>
  <c r="C124" i="1"/>
  <c r="D122" i="1"/>
  <c r="E122" i="1" s="1"/>
  <c r="C122" i="1"/>
  <c r="D121" i="1"/>
  <c r="C121" i="1"/>
  <c r="E121" i="1" s="1"/>
  <c r="D120" i="1"/>
  <c r="E120" i="1" s="1"/>
  <c r="C120" i="1"/>
  <c r="D119" i="1"/>
  <c r="C119" i="1"/>
  <c r="E119" i="1" s="1"/>
  <c r="E117" i="1"/>
  <c r="E113" i="1"/>
  <c r="E110" i="1"/>
  <c r="E107" i="1"/>
  <c r="D116" i="1"/>
  <c r="E116" i="1" s="1"/>
  <c r="C116" i="1"/>
  <c r="D115" i="1"/>
  <c r="E115" i="1" s="1"/>
  <c r="C115" i="1"/>
  <c r="D114" i="1"/>
  <c r="E114" i="1" s="1"/>
  <c r="C114" i="1"/>
  <c r="D112" i="1"/>
  <c r="E112" i="1" s="1"/>
  <c r="C112" i="1"/>
  <c r="D111" i="1"/>
  <c r="E111" i="1" s="1"/>
  <c r="C111" i="1"/>
  <c r="D109" i="1"/>
  <c r="E109" i="1" s="1"/>
  <c r="C109" i="1"/>
  <c r="D108" i="1"/>
  <c r="E108" i="1" s="1"/>
  <c r="C108" i="1"/>
  <c r="D106" i="1"/>
  <c r="E106" i="1" s="1"/>
  <c r="C106" i="1"/>
  <c r="D105" i="1"/>
  <c r="E105" i="1" s="1"/>
  <c r="C105" i="1"/>
  <c r="D104" i="1"/>
  <c r="E104" i="1" s="1"/>
  <c r="C104" i="1"/>
  <c r="D103" i="1"/>
  <c r="E103" i="1" s="1"/>
  <c r="C103" i="1"/>
  <c r="E101" i="1"/>
  <c r="D100" i="1"/>
  <c r="E100" i="1" s="1"/>
  <c r="C100" i="1"/>
  <c r="D99" i="1"/>
  <c r="C99" i="1"/>
  <c r="E99" i="1" s="1"/>
  <c r="D98" i="1"/>
  <c r="E98" i="1" s="1"/>
  <c r="C98" i="1"/>
  <c r="D97" i="1"/>
  <c r="C97" i="1"/>
  <c r="E97" i="1" s="1"/>
  <c r="E95" i="1"/>
  <c r="D94" i="1"/>
  <c r="E94" i="1" s="1"/>
  <c r="C94" i="1"/>
  <c r="D93" i="1"/>
  <c r="E93" i="1" s="1"/>
  <c r="C93" i="1"/>
  <c r="D92" i="1"/>
  <c r="E92" i="1" s="1"/>
  <c r="C92" i="1"/>
  <c r="D91" i="1"/>
  <c r="E91" i="1" s="1"/>
  <c r="C91" i="1"/>
  <c r="E89" i="1"/>
  <c r="D88" i="1"/>
  <c r="E88" i="1" s="1"/>
  <c r="C88" i="1"/>
  <c r="D87" i="1"/>
  <c r="C87" i="1"/>
  <c r="E87" i="1" s="1"/>
  <c r="D86" i="1"/>
  <c r="E86" i="1" s="1"/>
  <c r="C86" i="1"/>
  <c r="D85" i="1"/>
  <c r="C85" i="1"/>
  <c r="E85" i="1" s="1"/>
  <c r="E81" i="1"/>
  <c r="E78" i="1"/>
  <c r="D80" i="1"/>
  <c r="E80" i="1" s="1"/>
  <c r="C80" i="1"/>
  <c r="D79" i="1"/>
  <c r="E79" i="1" s="1"/>
  <c r="C79" i="1"/>
  <c r="D77" i="1"/>
  <c r="E77" i="1" s="1"/>
  <c r="C77" i="1"/>
  <c r="D76" i="1"/>
  <c r="E76" i="1" s="1"/>
  <c r="C76" i="1"/>
  <c r="D75" i="1"/>
  <c r="E75" i="1" s="1"/>
  <c r="C75" i="1"/>
  <c r="D74" i="1"/>
  <c r="E74" i="1" s="1"/>
  <c r="C74" i="1"/>
  <c r="E72" i="1"/>
  <c r="E70" i="1"/>
  <c r="E69" i="1"/>
  <c r="D68" i="1"/>
  <c r="E68" i="1" s="1"/>
  <c r="C68" i="1"/>
  <c r="D67" i="1"/>
  <c r="C67" i="1"/>
  <c r="E67" i="1" s="1"/>
  <c r="D66" i="1"/>
  <c r="E66" i="1" s="1"/>
  <c r="C66" i="1"/>
  <c r="D65" i="1"/>
  <c r="C65" i="1"/>
  <c r="E65" i="1" s="1"/>
  <c r="E63" i="1"/>
  <c r="E60" i="1"/>
  <c r="E58" i="1"/>
  <c r="E55" i="1"/>
  <c r="E54" i="1"/>
  <c r="E53" i="1"/>
  <c r="E50" i="1"/>
  <c r="E49" i="1"/>
  <c r="E48" i="1"/>
  <c r="E47" i="1"/>
  <c r="E46" i="1"/>
  <c r="E45" i="1"/>
  <c r="E44" i="1"/>
  <c r="E42" i="1"/>
  <c r="E41" i="1"/>
  <c r="E40" i="1"/>
  <c r="E39" i="1"/>
  <c r="E38" i="1"/>
  <c r="E37" i="1"/>
  <c r="E36" i="1"/>
  <c r="E35" i="1"/>
  <c r="E34" i="1"/>
  <c r="E32" i="1"/>
  <c r="E31" i="1"/>
  <c r="E30" i="1"/>
  <c r="E29" i="1"/>
  <c r="E28" i="1"/>
  <c r="E26" i="1"/>
  <c r="E25" i="1"/>
  <c r="E24" i="1"/>
  <c r="E23" i="1"/>
  <c r="E20" i="1"/>
  <c r="E19" i="1"/>
  <c r="E17" i="1"/>
  <c r="E15" i="1"/>
  <c r="E14" i="1"/>
  <c r="E13" i="1"/>
  <c r="D62" i="1"/>
  <c r="E62" i="1" s="1"/>
  <c r="C62" i="1"/>
  <c r="D61" i="1"/>
  <c r="E61" i="1" s="1"/>
  <c r="C61" i="1"/>
  <c r="D59" i="1"/>
  <c r="E59" i="1" s="1"/>
  <c r="C59" i="1"/>
  <c r="D57" i="1"/>
  <c r="E57" i="1" s="1"/>
  <c r="C57" i="1"/>
  <c r="D56" i="1"/>
  <c r="E56" i="1" s="1"/>
  <c r="C56" i="1"/>
  <c r="D52" i="1"/>
  <c r="E52" i="1" s="1"/>
  <c r="C52" i="1"/>
  <c r="D51" i="1"/>
  <c r="E51" i="1" s="1"/>
  <c r="C51" i="1"/>
  <c r="D43" i="1"/>
  <c r="E43" i="1" s="1"/>
  <c r="C43" i="1"/>
  <c r="D33" i="1"/>
  <c r="E33" i="1" s="1"/>
  <c r="C33" i="1"/>
  <c r="D27" i="1"/>
  <c r="E27" i="1" s="1"/>
  <c r="C27" i="1"/>
  <c r="D22" i="1"/>
  <c r="E22" i="1" s="1"/>
  <c r="C22" i="1"/>
  <c r="D21" i="1"/>
  <c r="E21" i="1" s="1"/>
  <c r="C21" i="1"/>
  <c r="D18" i="1"/>
  <c r="E18" i="1" s="1"/>
  <c r="C18" i="1"/>
  <c r="D16" i="1"/>
  <c r="E16" i="1" s="1"/>
  <c r="C16" i="1"/>
  <c r="D12" i="1"/>
  <c r="E12" i="1" s="1"/>
  <c r="C12" i="1"/>
  <c r="C11" i="1"/>
  <c r="C10" i="1"/>
  <c r="C9" i="1"/>
  <c r="C7" i="1"/>
  <c r="D4" i="1"/>
  <c r="C4" i="1"/>
  <c r="E4" i="1" s="1"/>
  <c r="H92" i="12"/>
  <c r="H90" i="12"/>
  <c r="H89" i="12"/>
  <c r="F91" i="12"/>
  <c r="H91" i="12" s="1"/>
  <c r="E91" i="12"/>
  <c r="D91" i="12"/>
  <c r="G89" i="12"/>
  <c r="F85" i="12"/>
  <c r="H85" i="12" s="1"/>
  <c r="E85" i="12"/>
  <c r="D85" i="12"/>
  <c r="H87" i="12"/>
  <c r="G87" i="12"/>
  <c r="H86" i="12"/>
  <c r="G86" i="12"/>
  <c r="G85" i="12"/>
  <c r="H84" i="12"/>
  <c r="G84" i="12"/>
  <c r="G83" i="12"/>
  <c r="F83" i="12"/>
  <c r="H83" i="12" s="1"/>
  <c r="E83" i="12"/>
  <c r="E82" i="12" s="1"/>
  <c r="D83" i="12"/>
  <c r="F82" i="12"/>
  <c r="G82" i="12" s="1"/>
  <c r="D82" i="12"/>
  <c r="H81" i="12"/>
  <c r="F80" i="12"/>
  <c r="E80" i="12"/>
  <c r="H80" i="12" s="1"/>
  <c r="D80" i="12"/>
  <c r="F79" i="12"/>
  <c r="D79" i="12"/>
  <c r="F78" i="12"/>
  <c r="D78" i="12"/>
  <c r="F75" i="12"/>
  <c r="E75" i="12"/>
  <c r="D75" i="12"/>
  <c r="H76" i="12"/>
  <c r="G76" i="12"/>
  <c r="H75" i="12"/>
  <c r="G75" i="12"/>
  <c r="H74" i="12"/>
  <c r="G74" i="12"/>
  <c r="H73" i="12"/>
  <c r="H71" i="12"/>
  <c r="H68" i="12"/>
  <c r="H66" i="12"/>
  <c r="H63" i="12"/>
  <c r="H62" i="12"/>
  <c r="H59" i="12"/>
  <c r="H58" i="12"/>
  <c r="H56" i="12"/>
  <c r="F72" i="12"/>
  <c r="G72" i="12" s="1"/>
  <c r="E72" i="12"/>
  <c r="D72" i="12"/>
  <c r="G71" i="12"/>
  <c r="G68" i="12"/>
  <c r="F70" i="12"/>
  <c r="F69" i="12" s="1"/>
  <c r="E70" i="12"/>
  <c r="D70" i="12"/>
  <c r="D69" i="12" s="1"/>
  <c r="E69" i="12"/>
  <c r="F67" i="12"/>
  <c r="H67" i="12" s="1"/>
  <c r="E67" i="12"/>
  <c r="D67" i="12"/>
  <c r="D64" i="12" s="1"/>
  <c r="F65" i="12"/>
  <c r="H65" i="12" s="1"/>
  <c r="E65" i="12"/>
  <c r="D65" i="12"/>
  <c r="E64" i="12"/>
  <c r="G63" i="12"/>
  <c r="G62" i="12"/>
  <c r="G59" i="12"/>
  <c r="G58" i="12"/>
  <c r="G56" i="12"/>
  <c r="F61" i="12"/>
  <c r="H61" i="12" s="1"/>
  <c r="E61" i="12"/>
  <c r="D61" i="12"/>
  <c r="D60" i="12" s="1"/>
  <c r="E60" i="12"/>
  <c r="F57" i="12"/>
  <c r="H57" i="12" s="1"/>
  <c r="E57" i="12"/>
  <c r="D57" i="12"/>
  <c r="G54" i="12"/>
  <c r="F54" i="12"/>
  <c r="H54" i="12" s="1"/>
  <c r="E54" i="12"/>
  <c r="E53" i="12" s="1"/>
  <c r="D54" i="12"/>
  <c r="F53" i="12"/>
  <c r="G53" i="12" s="1"/>
  <c r="D53" i="12"/>
  <c r="F49" i="12"/>
  <c r="E49" i="12"/>
  <c r="E48" i="12" s="1"/>
  <c r="D49" i="12"/>
  <c r="F48" i="12"/>
  <c r="H48" i="12" s="1"/>
  <c r="D48" i="12"/>
  <c r="H52" i="12"/>
  <c r="G52" i="12"/>
  <c r="H51" i="12"/>
  <c r="G51" i="12"/>
  <c r="H50" i="12"/>
  <c r="G50" i="12"/>
  <c r="G49" i="12"/>
  <c r="G48" i="12"/>
  <c r="H47" i="12"/>
  <c r="G47" i="12"/>
  <c r="H45" i="12"/>
  <c r="G45" i="12"/>
  <c r="H44" i="12"/>
  <c r="G44" i="12"/>
  <c r="H43" i="12"/>
  <c r="G43" i="12"/>
  <c r="H42" i="12"/>
  <c r="G42" i="12"/>
  <c r="H41" i="12"/>
  <c r="G41" i="12"/>
  <c r="G40" i="12"/>
  <c r="F40" i="12"/>
  <c r="H40" i="12" s="1"/>
  <c r="E40" i="12"/>
  <c r="D40" i="12"/>
  <c r="F38" i="12"/>
  <c r="E38" i="12"/>
  <c r="D38" i="12"/>
  <c r="F28" i="12"/>
  <c r="E28" i="12"/>
  <c r="D28" i="12"/>
  <c r="H37" i="12"/>
  <c r="G37" i="12"/>
  <c r="H36" i="12"/>
  <c r="G36" i="12"/>
  <c r="H35" i="12"/>
  <c r="G35" i="12"/>
  <c r="H34" i="12"/>
  <c r="G34" i="12"/>
  <c r="H33" i="12"/>
  <c r="G33" i="12"/>
  <c r="H32" i="12"/>
  <c r="G32" i="12"/>
  <c r="H31" i="12"/>
  <c r="G31" i="12"/>
  <c r="H30" i="12"/>
  <c r="G30" i="12"/>
  <c r="H29" i="12"/>
  <c r="G29" i="12"/>
  <c r="H28" i="12"/>
  <c r="G28" i="12"/>
  <c r="H27" i="12"/>
  <c r="G27" i="12"/>
  <c r="H26" i="12"/>
  <c r="G26" i="12"/>
  <c r="H25" i="12"/>
  <c r="G25" i="12"/>
  <c r="H24" i="12"/>
  <c r="G24" i="12"/>
  <c r="H23" i="12"/>
  <c r="G23" i="12"/>
  <c r="F22" i="12"/>
  <c r="G22" i="12" s="1"/>
  <c r="E22" i="12"/>
  <c r="D22" i="12"/>
  <c r="H21" i="12"/>
  <c r="H20" i="12"/>
  <c r="H19" i="12"/>
  <c r="H18" i="12"/>
  <c r="H15" i="12"/>
  <c r="H14" i="12"/>
  <c r="G20" i="12"/>
  <c r="G19" i="12"/>
  <c r="G18" i="12"/>
  <c r="G15" i="12"/>
  <c r="G14" i="12"/>
  <c r="F17" i="12"/>
  <c r="H17" i="12" s="1"/>
  <c r="E17" i="12"/>
  <c r="D17" i="12"/>
  <c r="D16" i="12" s="1"/>
  <c r="E16" i="12"/>
  <c r="F12" i="12"/>
  <c r="G12" i="12" s="1"/>
  <c r="E12" i="12"/>
  <c r="D12" i="12"/>
  <c r="F10" i="12"/>
  <c r="E10" i="12"/>
  <c r="D10" i="12"/>
  <c r="H11" i="12"/>
  <c r="G11" i="12"/>
  <c r="H10" i="12"/>
  <c r="G10" i="12"/>
  <c r="H9" i="12"/>
  <c r="G9" i="12"/>
  <c r="H8" i="12"/>
  <c r="G8" i="12"/>
  <c r="H7" i="12"/>
  <c r="G7" i="12"/>
  <c r="F6" i="12"/>
  <c r="G6" i="12" s="1"/>
  <c r="E6" i="12"/>
  <c r="D6" i="12"/>
  <c r="D5" i="12" s="1"/>
  <c r="D4" i="12" s="1"/>
  <c r="E5" i="12"/>
  <c r="E4" i="12" s="1"/>
  <c r="H42" i="4"/>
  <c r="G42" i="4"/>
  <c r="F41" i="4"/>
  <c r="H41" i="4" s="1"/>
  <c r="E41" i="4"/>
  <c r="D41" i="4"/>
  <c r="H40" i="4"/>
  <c r="H39" i="4"/>
  <c r="H38" i="4"/>
  <c r="H34" i="4"/>
  <c r="H31" i="4"/>
  <c r="H30" i="4"/>
  <c r="H27" i="4"/>
  <c r="H25" i="4"/>
  <c r="H22" i="4"/>
  <c r="H21" i="4"/>
  <c r="H20" i="4"/>
  <c r="H19" i="4"/>
  <c r="F37" i="4"/>
  <c r="H37" i="4" s="1"/>
  <c r="E37" i="4"/>
  <c r="D37" i="4"/>
  <c r="F36" i="4"/>
  <c r="G36" i="4" s="1"/>
  <c r="E36" i="4"/>
  <c r="D36" i="4"/>
  <c r="F35" i="4"/>
  <c r="H35" i="4" s="1"/>
  <c r="E35" i="4"/>
  <c r="D35" i="4"/>
  <c r="G34" i="4"/>
  <c r="G31" i="4"/>
  <c r="F33" i="4"/>
  <c r="H33" i="4" s="1"/>
  <c r="E33" i="4"/>
  <c r="D33" i="4"/>
  <c r="F32" i="4"/>
  <c r="G32" i="4" s="1"/>
  <c r="E32" i="4"/>
  <c r="D32" i="4"/>
  <c r="F29" i="4"/>
  <c r="H29" i="4" s="1"/>
  <c r="E29" i="4"/>
  <c r="D29" i="4"/>
  <c r="F28" i="4"/>
  <c r="G28" i="4" s="1"/>
  <c r="E28" i="4"/>
  <c r="D28" i="4"/>
  <c r="F26" i="4"/>
  <c r="H26" i="4" s="1"/>
  <c r="E26" i="4"/>
  <c r="D26" i="4"/>
  <c r="G25" i="4"/>
  <c r="G22" i="4"/>
  <c r="G21" i="4"/>
  <c r="G20" i="4"/>
  <c r="G19" i="4"/>
  <c r="G18" i="4"/>
  <c r="G15" i="4"/>
  <c r="G14" i="4"/>
  <c r="G12" i="4"/>
  <c r="G11" i="4"/>
  <c r="F24" i="4"/>
  <c r="G24" i="4" s="1"/>
  <c r="E24" i="4"/>
  <c r="D24" i="4"/>
  <c r="F23" i="4"/>
  <c r="H23" i="4" s="1"/>
  <c r="E23" i="4"/>
  <c r="D23" i="4"/>
  <c r="H15" i="4"/>
  <c r="H14" i="4"/>
  <c r="H12" i="4"/>
  <c r="H11" i="4"/>
  <c r="H9" i="4"/>
  <c r="H8" i="4"/>
  <c r="F17" i="4"/>
  <c r="G17" i="4" s="1"/>
  <c r="E17" i="4"/>
  <c r="D17" i="4"/>
  <c r="D16" i="4" s="1"/>
  <c r="F16" i="4"/>
  <c r="G16" i="4" s="1"/>
  <c r="E16" i="4"/>
  <c r="F13" i="4"/>
  <c r="G13" i="4" s="1"/>
  <c r="E13" i="4"/>
  <c r="D13" i="4"/>
  <c r="F10" i="4"/>
  <c r="G10" i="4" s="1"/>
  <c r="E10" i="4"/>
  <c r="D10" i="4"/>
  <c r="G8" i="4"/>
  <c r="F7" i="4"/>
  <c r="H7" i="4" s="1"/>
  <c r="E7" i="4"/>
  <c r="D7" i="4"/>
  <c r="D6" i="4" s="1"/>
  <c r="D5" i="4" s="1"/>
  <c r="E6" i="4"/>
  <c r="E5" i="4" s="1"/>
  <c r="E180" i="1" l="1"/>
  <c r="E197" i="1"/>
  <c r="D11" i="1"/>
  <c r="C83" i="1"/>
  <c r="D167" i="1"/>
  <c r="D176" i="1"/>
  <c r="D196" i="1"/>
  <c r="E198" i="1"/>
  <c r="E292" i="1"/>
  <c r="E294" i="1"/>
  <c r="E307" i="1"/>
  <c r="C344" i="1"/>
  <c r="E349" i="1"/>
  <c r="E352" i="1"/>
  <c r="E381" i="1"/>
  <c r="D380" i="1"/>
  <c r="E384" i="1"/>
  <c r="E396" i="1"/>
  <c r="E398" i="1"/>
  <c r="E400" i="1"/>
  <c r="E406" i="1"/>
  <c r="E410" i="1"/>
  <c r="E412" i="1"/>
  <c r="E422" i="1"/>
  <c r="E424" i="1"/>
  <c r="E434" i="1"/>
  <c r="E436" i="1"/>
  <c r="E446" i="1"/>
  <c r="E448" i="1"/>
  <c r="E450" i="1"/>
  <c r="E492" i="1"/>
  <c r="D490" i="1"/>
  <c r="E490" i="1" s="1"/>
  <c r="E353" i="1"/>
  <c r="E388" i="1"/>
  <c r="D387" i="1"/>
  <c r="E387" i="1" s="1"/>
  <c r="H69" i="12"/>
  <c r="G69" i="12"/>
  <c r="H70" i="12"/>
  <c r="H72" i="12"/>
  <c r="G78" i="12"/>
  <c r="E79" i="12"/>
  <c r="E78" i="12" s="1"/>
  <c r="H78" i="12" s="1"/>
  <c r="H82" i="12"/>
  <c r="H6" i="12"/>
  <c r="H12" i="12"/>
  <c r="G17" i="12"/>
  <c r="H22" i="12"/>
  <c r="H53" i="12"/>
  <c r="G57" i="12"/>
  <c r="G61" i="12"/>
  <c r="G70" i="12"/>
  <c r="F5" i="12"/>
  <c r="F16" i="12"/>
  <c r="H49" i="12"/>
  <c r="F60" i="12"/>
  <c r="F64" i="12"/>
  <c r="G67" i="12"/>
  <c r="F6" i="4"/>
  <c r="G7" i="4"/>
  <c r="H13" i="4"/>
  <c r="H17" i="4"/>
  <c r="G23" i="4"/>
  <c r="G33" i="4"/>
  <c r="H24" i="4"/>
  <c r="H28" i="4"/>
  <c r="H32" i="4"/>
  <c r="H36" i="4"/>
  <c r="G41" i="4"/>
  <c r="H10" i="4"/>
  <c r="H16" i="4"/>
  <c r="G29" i="4"/>
  <c r="G35" i="4"/>
  <c r="E380" i="1" l="1"/>
  <c r="D379" i="1"/>
  <c r="C343" i="1"/>
  <c r="E344" i="1"/>
  <c r="E196" i="1"/>
  <c r="D195" i="1"/>
  <c r="E195" i="1" s="1"/>
  <c r="E167" i="1"/>
  <c r="D163" i="1"/>
  <c r="D10" i="1"/>
  <c r="E11" i="1"/>
  <c r="E176" i="1"/>
  <c r="D175" i="1"/>
  <c r="E175" i="1" s="1"/>
  <c r="G64" i="12"/>
  <c r="H64" i="12"/>
  <c r="G5" i="12"/>
  <c r="H5" i="12"/>
  <c r="F4" i="12"/>
  <c r="H79" i="12"/>
  <c r="G60" i="12"/>
  <c r="H60" i="12"/>
  <c r="G16" i="12"/>
  <c r="H16" i="12"/>
  <c r="H6" i="4"/>
  <c r="G6" i="4"/>
  <c r="F5" i="4"/>
  <c r="E10" i="1" l="1"/>
  <c r="D9" i="1"/>
  <c r="C305" i="1"/>
  <c r="C5" i="1" s="1"/>
  <c r="E343" i="1"/>
  <c r="E163" i="1"/>
  <c r="D162" i="1"/>
  <c r="E379" i="1"/>
  <c r="D378" i="1"/>
  <c r="G4" i="12"/>
  <c r="H4" i="12"/>
  <c r="H5" i="4"/>
  <c r="G5" i="4"/>
  <c r="E378" i="1" l="1"/>
  <c r="D305" i="1"/>
  <c r="E305" i="1" s="1"/>
  <c r="D83" i="1"/>
  <c r="E83" i="1" s="1"/>
  <c r="E162" i="1"/>
  <c r="E9" i="1"/>
  <c r="D7" i="1"/>
  <c r="E13" i="13"/>
  <c r="F13" i="13"/>
  <c r="D13" i="13"/>
  <c r="F26" i="13"/>
  <c r="E26" i="13"/>
  <c r="G21" i="13"/>
  <c r="E22" i="13"/>
  <c r="F22" i="13"/>
  <c r="D22" i="13"/>
  <c r="F16" i="13"/>
  <c r="F15" i="13" s="1"/>
  <c r="E16" i="13"/>
  <c r="E15" i="13" s="1"/>
  <c r="D16" i="13"/>
  <c r="D15" i="13" s="1"/>
  <c r="I22" i="5"/>
  <c r="G8" i="13"/>
  <c r="G9" i="13"/>
  <c r="G11" i="13"/>
  <c r="G12" i="13"/>
  <c r="G25" i="13"/>
  <c r="D26" i="13"/>
  <c r="D24" i="13"/>
  <c r="D20" i="13"/>
  <c r="D10" i="13"/>
  <c r="D7" i="13"/>
  <c r="E7" i="1" l="1"/>
  <c r="D5" i="1"/>
  <c r="E5" i="1" s="1"/>
  <c r="D6" i="13"/>
  <c r="D5" i="13" s="1"/>
  <c r="D19" i="13"/>
  <c r="F13" i="5"/>
  <c r="F11" i="5"/>
  <c r="J22" i="5"/>
  <c r="F24" i="13"/>
  <c r="F20" i="13"/>
  <c r="F10" i="13"/>
  <c r="G10" i="13" s="1"/>
  <c r="F7" i="13"/>
  <c r="G20" i="13" l="1"/>
  <c r="F19" i="13"/>
  <c r="F18" i="13" s="1"/>
  <c r="F6" i="13"/>
  <c r="F5" i="13" s="1"/>
  <c r="H20" i="5" s="1"/>
  <c r="G7" i="13"/>
  <c r="G24" i="13"/>
  <c r="D18" i="13"/>
  <c r="D4" i="13" s="1"/>
  <c r="G6" i="13"/>
  <c r="F10" i="5"/>
  <c r="G19" i="13" l="1"/>
  <c r="F12" i="5"/>
  <c r="F14" i="5" s="1"/>
  <c r="F21" i="5"/>
  <c r="G18" i="13"/>
  <c r="G5" i="13"/>
  <c r="F20" i="5"/>
  <c r="F4" i="13"/>
  <c r="G4" i="13" s="1"/>
  <c r="H21" i="5"/>
  <c r="F23" i="5" l="1"/>
  <c r="F24" i="5" s="1"/>
  <c r="F26" i="5" s="1"/>
  <c r="I21" i="5"/>
  <c r="I20" i="5"/>
  <c r="H13" i="5"/>
  <c r="I13" i="5" s="1"/>
  <c r="H11" i="5"/>
  <c r="I11" i="5" s="1"/>
  <c r="H10" i="5"/>
  <c r="H12" i="5"/>
  <c r="H14" i="5" l="1"/>
  <c r="H23" i="5" s="1"/>
  <c r="H24" i="5" s="1"/>
  <c r="H26" i="5" s="1"/>
  <c r="I10" i="5"/>
  <c r="I12" i="5"/>
  <c r="I24" i="5" l="1"/>
  <c r="I14" i="5"/>
  <c r="H21" i="13" l="1"/>
  <c r="H12" i="13"/>
  <c r="H9" i="13"/>
  <c r="H8" i="13"/>
  <c r="E24" i="13" l="1"/>
  <c r="H25" i="13"/>
  <c r="E10" i="13"/>
  <c r="H10" i="13" s="1"/>
  <c r="H11" i="13"/>
  <c r="E20" i="13"/>
  <c r="E7" i="13"/>
  <c r="H7" i="13" l="1"/>
  <c r="E6" i="13"/>
  <c r="H24" i="13"/>
  <c r="E19" i="13"/>
  <c r="E18" i="13" s="1"/>
  <c r="H19" i="13"/>
  <c r="H20" i="13"/>
  <c r="E4" i="13" l="1"/>
  <c r="H4" i="13" s="1"/>
  <c r="H18" i="13"/>
  <c r="E5" i="13"/>
  <c r="H6" i="13"/>
  <c r="G21" i="5"/>
  <c r="J21" i="5" l="1"/>
  <c r="G10" i="5"/>
  <c r="G20" i="5"/>
  <c r="H5" i="13"/>
  <c r="G13" i="5"/>
  <c r="G12" i="5"/>
  <c r="J12" i="5" s="1"/>
  <c r="G11" i="5"/>
  <c r="J20" i="5" l="1"/>
  <c r="J10" i="5"/>
  <c r="G14" i="5"/>
  <c r="G23" i="5" s="1"/>
  <c r="G24" i="5" s="1"/>
  <c r="J13" i="5"/>
  <c r="J11" i="5"/>
  <c r="G26" i="5" l="1"/>
  <c r="J24" i="5"/>
  <c r="J14" i="5" l="1"/>
</calcChain>
</file>

<file path=xl/sharedStrings.xml><?xml version="1.0" encoding="utf-8"?>
<sst xmlns="http://schemas.openxmlformats.org/spreadsheetml/2006/main" count="792" uniqueCount="276">
  <si>
    <t>Subvencije trgovačkim društvima u javnom sektoru</t>
  </si>
  <si>
    <t>Ulaganja u računalne programe</t>
  </si>
  <si>
    <t>Subvencije trgovačkim društvima izvan javnog sektora</t>
  </si>
  <si>
    <t xml:space="preserve">       PLAN PRIHODA I RASHODA FONDA ZA RAZVOJ I ZAPOŠLJAVANJE ZA 2002. GODINU</t>
  </si>
  <si>
    <t>Materijalni rashodi</t>
  </si>
  <si>
    <t>A. RAČUN PRIHODA I RASHODA</t>
  </si>
  <si>
    <t>3213</t>
  </si>
  <si>
    <t>Stručno usavršavanje zaposlenika</t>
  </si>
  <si>
    <t>Naknade troškova zaposlenima</t>
  </si>
  <si>
    <t>Materijal i dijelovi za tekuće i investicijsko održavanje</t>
  </si>
  <si>
    <t>3225</t>
  </si>
  <si>
    <t>Sitni inventar i auto gume</t>
  </si>
  <si>
    <t>Rashodi za usluge</t>
  </si>
  <si>
    <t xml:space="preserve">Usluge tekućeg i investicijskog održavanja </t>
  </si>
  <si>
    <t>Intelektualne i osobne usluge</t>
  </si>
  <si>
    <t>Računalne usluge</t>
  </si>
  <si>
    <t>Financijski rashodi</t>
  </si>
  <si>
    <t>Subvencije</t>
  </si>
  <si>
    <t>3512</t>
  </si>
  <si>
    <t>3632</t>
  </si>
  <si>
    <t>Tekuće donacije u novcu</t>
  </si>
  <si>
    <t>Rashodi za nabavu proizvedene dugotrajne imovine</t>
  </si>
  <si>
    <t>4221</t>
  </si>
  <si>
    <t>Uredska oprema i namještaj</t>
  </si>
  <si>
    <t>4222</t>
  </si>
  <si>
    <t>Komunikacijska oprema</t>
  </si>
  <si>
    <t>Postrojenja i oprema</t>
  </si>
  <si>
    <t>Prijevozna sredstva u cestovnom prometu</t>
  </si>
  <si>
    <t>Nematerijalna proizvedena imovina</t>
  </si>
  <si>
    <t>PRIMICI OD FINANCIJSKE IMOVINE I ZADUŽIVANJA</t>
  </si>
  <si>
    <t>IZDACI ZA FINANCIJSKU IMOVINU I OTPLATE ZAJMOVA</t>
  </si>
  <si>
    <t>Izdaci za dane zajmove</t>
  </si>
  <si>
    <t>PRIHODI POSLOVANJA</t>
  </si>
  <si>
    <t>Prihodi od imovine</t>
  </si>
  <si>
    <t>Prihodi od financijske imovine</t>
  </si>
  <si>
    <t>Kamate na oročena sredstva i depozite po viđenju</t>
  </si>
  <si>
    <t xml:space="preserve">Prihodi od zateznih kamata </t>
  </si>
  <si>
    <t>B. RAČUN FINANCIRANJA</t>
  </si>
  <si>
    <t>Ostali nespomenuti prihodi</t>
  </si>
  <si>
    <t>Tekuće donacije</t>
  </si>
  <si>
    <t>RASHODI POSLOVANJA</t>
  </si>
  <si>
    <t>Rashodi za zaposlene</t>
  </si>
  <si>
    <t>Plaće za redovan rad</t>
  </si>
  <si>
    <t>Plaće za prekovremeni rad</t>
  </si>
  <si>
    <t>Ostali rashodi za zaposlene</t>
  </si>
  <si>
    <t>Doprinosi na plaće</t>
  </si>
  <si>
    <t>Službena putovanja</t>
  </si>
  <si>
    <t>Naknade za prijevoz, za rad na terenu i odvojeni život</t>
  </si>
  <si>
    <t>Rashodi za materijal i energiju</t>
  </si>
  <si>
    <t>Uredski materijal i ostali materijalni rashodi</t>
  </si>
  <si>
    <t>Energija</t>
  </si>
  <si>
    <t>Usluge telefona, pošte i prijevoza</t>
  </si>
  <si>
    <t>Usluge promidžbe i informiranja</t>
  </si>
  <si>
    <t>Komunalne usluge</t>
  </si>
  <si>
    <t>Zakupnine i najamnine</t>
  </si>
  <si>
    <t>Zdravstvene i veterinarske usluge</t>
  </si>
  <si>
    <t>Ostale usluge</t>
  </si>
  <si>
    <t>Ostali nespomenuti rashodi poslovanja</t>
  </si>
  <si>
    <t>Premije i osiguranja</t>
  </si>
  <si>
    <t>Reprezentacija</t>
  </si>
  <si>
    <t>Ostali rashodi</t>
  </si>
  <si>
    <t>RASHODI ZA NABAVU NEFINANCIJSKE IMOVINE</t>
  </si>
  <si>
    <t>4262</t>
  </si>
  <si>
    <t>NETO FINANCIRANJE</t>
  </si>
  <si>
    <t>Ostali financijski rashodi</t>
  </si>
  <si>
    <t>Bankarske usluge i usluge platnog prometa</t>
  </si>
  <si>
    <t>Negativne tečajne razlike i valutna klauzula</t>
  </si>
  <si>
    <t>A1000</t>
  </si>
  <si>
    <t xml:space="preserve">ADMINISTRACIJA I UPRAVLJANJE  </t>
  </si>
  <si>
    <t>K2000</t>
  </si>
  <si>
    <t>OPREMANJE</t>
  </si>
  <si>
    <t>K2001</t>
  </si>
  <si>
    <t>INFORMATIZACIJA</t>
  </si>
  <si>
    <t>I. OPĆI DIO</t>
  </si>
  <si>
    <t>II. POSEBNI DIO</t>
  </si>
  <si>
    <t>PROGRAMI I PROJEKTI ZAŠTITE OKOLIŠA</t>
  </si>
  <si>
    <t>PROGRAMI I PROJEKTI ENERGETSKE UČINKOVITOSTI</t>
  </si>
  <si>
    <t>RASHODI POSLOVANJA I RASHODI ZA NABAVU NEFINANCIJSKE IMOVINE</t>
  </si>
  <si>
    <t>FOND ZA ZAŠTITU OKOLIŠA I ENERGETSKU UČINKOVITOST</t>
  </si>
  <si>
    <t>02</t>
  </si>
  <si>
    <t>ADMINISTRATIVNO UPRAVLJANJE I OPREMANJE</t>
  </si>
  <si>
    <t>Zatezne kamate</t>
  </si>
  <si>
    <t>A1003</t>
  </si>
  <si>
    <t>Prihodi po posebnim propisima</t>
  </si>
  <si>
    <t>Kapitalne donacije građanima i kućanstvima</t>
  </si>
  <si>
    <t>Kapitalne donacije</t>
  </si>
  <si>
    <t>Naknade za rad predstavničkih i izvršnih tijela, povjerenstva i sl.</t>
  </si>
  <si>
    <t>Građevinski objekti</t>
  </si>
  <si>
    <t>Dani zajmovi drugim razinama vlasti</t>
  </si>
  <si>
    <t>Dani zajmovi trgovačkim društvima u javnom sektoru</t>
  </si>
  <si>
    <t>Izdaci za dane zajmove trgovačkim društvima u javnom sektoru</t>
  </si>
  <si>
    <t>K2006</t>
  </si>
  <si>
    <t>K2007</t>
  </si>
  <si>
    <t>K2008</t>
  </si>
  <si>
    <t>K2009</t>
  </si>
  <si>
    <t>K2010</t>
  </si>
  <si>
    <t>K2011</t>
  </si>
  <si>
    <t>K2012</t>
  </si>
  <si>
    <t>K2015</t>
  </si>
  <si>
    <t>K2014</t>
  </si>
  <si>
    <t>K2016</t>
  </si>
  <si>
    <t>K2017</t>
  </si>
  <si>
    <t>K2018</t>
  </si>
  <si>
    <t>K2019</t>
  </si>
  <si>
    <t>K2020</t>
  </si>
  <si>
    <t>K2021</t>
  </si>
  <si>
    <t>K2022</t>
  </si>
  <si>
    <t>K2023</t>
  </si>
  <si>
    <t>K2024</t>
  </si>
  <si>
    <t>SANACIJA DIVLJIH ODLAGALIŠTA</t>
  </si>
  <si>
    <t>POTICANJE IZBJEGAVANJA I SMANJIVANJA NASTAJANJA OTPADA</t>
  </si>
  <si>
    <t>GOSPODARENJE OTPADOM-IZGRADNJA CENTARA ZA GOSPODARENJE OTPADOM</t>
  </si>
  <si>
    <t>OPORABA OTPADA I ISKORIŠTAVANJE VRIJEDNIH SVOJSTAVA OTPADA</t>
  </si>
  <si>
    <t>SANACIJA ODLAGALIŠTA OPASNOG OTPADA-LOKACIJE VISOKOG ONEČIŠĆENJA OKOLIŠA</t>
  </si>
  <si>
    <t>ZAŠTITA, OČUVANJE I POBOLJŠANJE KAKVOĆE ZRAKA, TLA, VODE I MORA</t>
  </si>
  <si>
    <t>ZAŠTITA I OČUVANJE BIOLOŠKE I KRAJOBRAZNE RAZNOLIKOSTI</t>
  </si>
  <si>
    <t>POTICANJE ODRŽIVOG RAZVOJA RURALNOG PROSTORA</t>
  </si>
  <si>
    <t>OSTALI PROJEKTI I PROGRAMI ZAŠTITE OKOLIŠA</t>
  </si>
  <si>
    <t>PROVEDBA NACIONALNIH ENERGETSKIH PROGRAMA</t>
  </si>
  <si>
    <t>POTICANJE KORIŠTENJA OBNOVLJIVIH IZVORA ENERGIJE (SUNCE, VJETAR, BIOMASA I SL.)</t>
  </si>
  <si>
    <t>POTICANJE ODRŽIVE GRADNJE</t>
  </si>
  <si>
    <t>POTICANJE ČISTIJEG TRANSPORTA</t>
  </si>
  <si>
    <t>OSTALI PROJEKTI I PROGRAMI ENERGETSKE UČINKOVITOSTI</t>
  </si>
  <si>
    <t>Kapitalne donacije neprofitnim organizacijama</t>
  </si>
  <si>
    <t>Prihodi od prodaje proizvedene dugotrajne imovine</t>
  </si>
  <si>
    <t>Prihodi od prodaje prijevoznih sredstava</t>
  </si>
  <si>
    <t>Plaće (Bruto)</t>
  </si>
  <si>
    <t>Doprinosi za obvezno zdravstveno osiguranje osiguranje</t>
  </si>
  <si>
    <t>Doprinosi za obvezno osiguranje u slučaju nezaposlenosti</t>
  </si>
  <si>
    <t>Ostale naknade troškova zaposlenima</t>
  </si>
  <si>
    <t>Službena, radna i zaštitna odjeća i obuća</t>
  </si>
  <si>
    <t>Naknade troškova osobama izvan radnog odnosa</t>
  </si>
  <si>
    <t>Pristojbe i naknade</t>
  </si>
  <si>
    <t>Subvencije poljoprivrdnicima i obrtnicima</t>
  </si>
  <si>
    <t>Pomoći unutar općeg proračuna</t>
  </si>
  <si>
    <t>Kapitalne pomoći unutar općeg proračuna</t>
  </si>
  <si>
    <t xml:space="preserve">Kapitalne pomoći </t>
  </si>
  <si>
    <t>Povrat zajmova danih tuzemnim trgovačkim društvima izvan javnog sektora</t>
  </si>
  <si>
    <t>Izdaci za dane zajmove, trgovačkim društvima i obrtnicima izvan javnog sektora</t>
  </si>
  <si>
    <t>Dani zajmovi tuzemnim trgovačkim društvima izvan javnog sektora</t>
  </si>
  <si>
    <t>Kapitalne pomoći kreditnim i ostalim financijskim institucijama te trgovačkim društvima u javnom sektoru</t>
  </si>
  <si>
    <t>SANACIJA ODLAGALIŠTA KOMUNALNOG OTPADA</t>
  </si>
  <si>
    <t>Prihodi od upravnih i administrativnih pristojbi, pristojbi po posebnim propisima i naknada</t>
  </si>
  <si>
    <t>Upravne i administrativne pristojbe</t>
  </si>
  <si>
    <t>Ostale pristojbe i naknade</t>
  </si>
  <si>
    <t>Primici (povrati) glavnice zajmova danih trgovačkim društvima, obrtnicima izvan javnog sektora</t>
  </si>
  <si>
    <t>Negativne tečajne razlike i razlike zbog primjene valutne klauzule</t>
  </si>
  <si>
    <t>Subvencije trgovačkim društvima, poljoprivrednicima i obrtnicima izvan javnog sektora</t>
  </si>
  <si>
    <t>Tekuće pomoći od proračunskih korisnika temeljem prijenosa sredstava EU</t>
  </si>
  <si>
    <t>Kapitalne pomoći od proračunskih korisnika temeljem prijenosa sredstava EU</t>
  </si>
  <si>
    <t>Prihodi od pozitivnih tečajnih razlika i razlika zbog promjene valutne klauzule</t>
  </si>
  <si>
    <t>Prihodi od prodaje proizvoda i robe te pruženih usluga i prihodi od donacija</t>
  </si>
  <si>
    <t xml:space="preserve">Prihodi od prodaje proizvoda i robe te pruženih usluga </t>
  </si>
  <si>
    <t>Prihodi od pruženih usluga</t>
  </si>
  <si>
    <t>Oprema za održavanje i zaštitu</t>
  </si>
  <si>
    <t>Instrumenti, uređaji i strojevi</t>
  </si>
  <si>
    <t>Uređaji, strojevi i oprema za ostale namjene</t>
  </si>
  <si>
    <t>Povrati zajmova danih tuzemnim obrtnicima</t>
  </si>
  <si>
    <t>Povrati zajmova danih drugim razinama vlasti</t>
  </si>
  <si>
    <t>Povrati zajmova danih općinskim proračunima</t>
  </si>
  <si>
    <t>Povrati zajmova danih ostalim izvanproračunskim korisnicima državnog proračuna</t>
  </si>
  <si>
    <t>OMIŠKA DINARA-OČUVANJE KRAJOBRAZNE VRIJEDNOSTI</t>
  </si>
  <si>
    <t>GOSPODARENJE OTPADOM-IZGRADNJA ŽUPANIJSKOG CENTRA ZA GOSPODARENJE OTPADOM-KAŠTIJUN</t>
  </si>
  <si>
    <t>GOSPODARENJE OTPADOM-IZGRADNJA ŽUPANIJSKOG CENTRA ZA GOSPODARENJE OTPADOM-MARIŠĆINA</t>
  </si>
  <si>
    <t>Ostali građevinski objekti</t>
  </si>
  <si>
    <t>MEĐUNARODNA SURADNJA</t>
  </si>
  <si>
    <t>POTICANJE EDUKATIVNIH I INFORMACIJSKIH AKTIVNOSTI U PODRUČJU ENERGETSKE UČINKOVITOSTI</t>
  </si>
  <si>
    <t>Dani zajmovi županijskim proračunima</t>
  </si>
  <si>
    <t>K2025</t>
  </si>
  <si>
    <t>K2026</t>
  </si>
  <si>
    <t>K2030</t>
  </si>
  <si>
    <t>A1005</t>
  </si>
  <si>
    <t>A1006</t>
  </si>
  <si>
    <t>A1007</t>
  </si>
  <si>
    <t>RAZVOJ I ODRŽAVANJE INFORMACIJSKOG SUSTAVA ZAŠTITE OKOLIŠA (AGENCIJA ZA ZAŠTITU OKOLIŠA)</t>
  </si>
  <si>
    <t>Naknade građanima i kućanstvima na temelju osiguranja i druge naknade</t>
  </si>
  <si>
    <t>Ostale naknade građanima i kućanstvima iz proračuna</t>
  </si>
  <si>
    <t>Naknade građanima i kućanstvima u novcu</t>
  </si>
  <si>
    <t>Tekuće pomoći unutar općeg proračuna</t>
  </si>
  <si>
    <t>SANACIJA LOKACIJE OPASNOG OTPADA LEMIĆ BRDO</t>
  </si>
  <si>
    <t>SANACIJA ODLAGALIŠTA OPASNOG OTPADA SOVJAK</t>
  </si>
  <si>
    <t>Kazne, upravne mjere i ostali prihodi</t>
  </si>
  <si>
    <t>Ostali prihodi</t>
  </si>
  <si>
    <t>K2035</t>
  </si>
  <si>
    <t>Ostale nakanade građanima i kućanstvima iz proračuna</t>
  </si>
  <si>
    <t>K2036</t>
  </si>
  <si>
    <t>K2037</t>
  </si>
  <si>
    <t>PROGRAM OBNOVE JAVNIH ZGRADA - PROVEDBA</t>
  </si>
  <si>
    <t>PROGRAM OBNOVE VIŠESTAMBENIH ZGRADA - PROVEDBA</t>
  </si>
  <si>
    <t>PROGRAM OBNOVE ZGRADA JAVNOG SEKTORA - FINANCIRANJE IZRADE ENERGETSKIH PREGLEDA, ENERGETSKIH CERTIFIKATA I PROJEKTNIH ZADATAKA</t>
  </si>
  <si>
    <t>PROGRAM OBNOVE VIŠESTAMBENIH ZGRADA - SUFINANCIRANJE IZRADE ENERGETSKIH PREGLEDA, ENERGETSKIH CERTIFIKATA I PROJEKTNE DOKUMENTACIJE</t>
  </si>
  <si>
    <t>K2040</t>
  </si>
  <si>
    <t>K2041</t>
  </si>
  <si>
    <t>K2042</t>
  </si>
  <si>
    <t>K2043</t>
  </si>
  <si>
    <t>K2044</t>
  </si>
  <si>
    <t>DAROVNICA GEF - PROJEKT SMANJENJA ONEČIŠĆENJA JADRANSKOG MORA</t>
  </si>
  <si>
    <t>Pomoći od međunarodnih organizacija te institucija i tijela EU</t>
  </si>
  <si>
    <t>Tekuće pomoći od međunarodnih organizacija</t>
  </si>
  <si>
    <t>K2032</t>
  </si>
  <si>
    <t>SANACIJA ODLAGALIŠTA KOMUNALNOG OTPADA SUFINANCIRANA IZ EU</t>
  </si>
  <si>
    <t>K2033</t>
  </si>
  <si>
    <t>IZGRADNJA PRETOVARNIH STANICA</t>
  </si>
  <si>
    <t>-</t>
  </si>
  <si>
    <t>Ostali prihodi od financijske imovine</t>
  </si>
  <si>
    <t>Prihodi od prodaje prizvoda i robe</t>
  </si>
  <si>
    <t>DRŽAVNA MREŽA</t>
  </si>
  <si>
    <t>PROGRAM OBNOVE OBITELJSKIH KUĆA</t>
  </si>
  <si>
    <t>KONTROLA</t>
  </si>
  <si>
    <t>Pomoći iz inozemstva i od subjekata unutar općeg proračuna</t>
  </si>
  <si>
    <t>Pomoći proračunu iz drugih proračuna</t>
  </si>
  <si>
    <t>Tekuće pomoći proračunu iz drugih proračuna</t>
  </si>
  <si>
    <t>Pomoći iz državnog proračuna temeljem prijenosa EU sredstava</t>
  </si>
  <si>
    <t>Članarine i norme</t>
  </si>
  <si>
    <t>Primljeni povrati glavnica danih zajmova i depozita</t>
  </si>
  <si>
    <t>Pomoći dane u  inozemstvo i unutar općeg proračuna</t>
  </si>
  <si>
    <t>POTICANJE EDUKATIVNIH I INFORMACIJSKIH AKTIVNOSTI U PODRUČJU ZAŠTITE OKOLIŠA</t>
  </si>
  <si>
    <t>Kapitalne pomoći od međunarodnih organizacija</t>
  </si>
  <si>
    <t>POTPORA PROVEDBI KLIMATSKO-ENERGETSKE POLITIKE</t>
  </si>
  <si>
    <t>PROVEDBA ENERGETSKIH PREGLEDA I SUSTAVNO GOSPODARENJE ENERGIJOM</t>
  </si>
  <si>
    <t>K2045</t>
  </si>
  <si>
    <t>K2046</t>
  </si>
  <si>
    <t>A1008</t>
  </si>
  <si>
    <t>POTICANJE OBRAZOVNIH, ISTRAŽIVAČKIH I RAZVOJNIH AKTIVNOSTI U PODRUČJU ZAŠTITE OKOLIŠA</t>
  </si>
  <si>
    <t>POTICANJE OBRAZOVNIH, ISTRAŽIVAČKIH I RAZVOJNIH AKTIVNOSTI U PODRUČJU ENERGETSKE UČINKOVITOSTI</t>
  </si>
  <si>
    <t>Plaće u naravi</t>
  </si>
  <si>
    <t>Troškovi sudskih postupaka</t>
  </si>
  <si>
    <t>Troškovi sudskih procesa</t>
  </si>
  <si>
    <t>Kapitalne pomoći proračunu iz drugih proračuna</t>
  </si>
  <si>
    <t>Rashodi za nabavu neproizvedene dugotrajne imovine</t>
  </si>
  <si>
    <t>Nematerijalna imovina</t>
  </si>
  <si>
    <t>Licence</t>
  </si>
  <si>
    <t>Naknade građanima i kućanstvima u naravi-neposredno ili putem ustanova izvan javnog sektora</t>
  </si>
  <si>
    <t>Naknade građanima i kućanstvima na temelju osiguranja</t>
  </si>
  <si>
    <t>Prihodi od prodaje postrojenja i opreme</t>
  </si>
  <si>
    <t>Subvencije poljoprivrednicima i obrtnicima</t>
  </si>
  <si>
    <t>PRIHODI POSLOVANJA I PRIHODI OD PRODAJE NEFINANCIJSKE IMOVINE</t>
  </si>
  <si>
    <t>PRIHODI OD PRODAJE NEFINANCIJSKE IMOVINE</t>
  </si>
  <si>
    <t>Kapitalne pomoći kreditnim i ostalim financijskim institucijama te trgovačkim društvima izvan javnog sektora</t>
  </si>
  <si>
    <t>Istrumenti, uređaji i strojevi</t>
  </si>
  <si>
    <t>GOSPODARENJE S POSEBNIM KATEGORIJAMA OTPADA</t>
  </si>
  <si>
    <t>SANACIJA KLIZIŠTA U RH</t>
  </si>
  <si>
    <t>K2047</t>
  </si>
  <si>
    <t>Subvencije kreditnim i ostalim financijskim institucijama u javnom sektoru</t>
  </si>
  <si>
    <t>IZVRŠENJE                  2015.</t>
  </si>
  <si>
    <t>IZVRŠENJE 2015.</t>
  </si>
  <si>
    <t>IZVRŠENJE 2014.</t>
  </si>
  <si>
    <t>IZVORNI PLAN 2015.</t>
  </si>
  <si>
    <t>Prihodi od kamata po vrijednosnim papirima</t>
  </si>
  <si>
    <t>Primici od prodaje vrijednosnih papiraiz portfelja</t>
  </si>
  <si>
    <t>Primica za komercijalne i blagajničke zapise</t>
  </si>
  <si>
    <t>Komercijalni i blagajnički zapisi</t>
  </si>
  <si>
    <t>Izdaci za dane zajmove kreditnim i ostalim financijskim institucijama izvan javnog sektora</t>
  </si>
  <si>
    <t>Dani zajmovi tuzemnim kreditnim institucijama izvan javnog sektora</t>
  </si>
  <si>
    <t>Doprinosi za mirovinsko osiguranje</t>
  </si>
  <si>
    <t>Primici od povrata depozita i jamčevnih pologa</t>
  </si>
  <si>
    <t>Primici od povrata depozita od kreditnih i ostalih financijskih institucija - tuzemni</t>
  </si>
  <si>
    <t>5=4/2*100</t>
  </si>
  <si>
    <t>6=4/3*100</t>
  </si>
  <si>
    <t>4=3/2*100</t>
  </si>
  <si>
    <t>C. RAČUN FINANCIRANJA</t>
  </si>
  <si>
    <t>BROJČANA OZNAKA I NAZIV</t>
  </si>
  <si>
    <t>INDEKS</t>
  </si>
  <si>
    <t>6    PRIHODI POSLOVANJA</t>
  </si>
  <si>
    <t>7    PRIHODI OD NEFINANCIJSKE IMOVINE</t>
  </si>
  <si>
    <t>3    RASHODI  POSLOVANJA</t>
  </si>
  <si>
    <t>4    RASHODI ZA NEFINANCIJSKU IMOVINU</t>
  </si>
  <si>
    <t xml:space="preserve">      RAZLIKA - VIŠAK / MANJAK</t>
  </si>
  <si>
    <t xml:space="preserve">     PRIJENOS DEPOZITA IZ PRETHODNE GODINE</t>
  </si>
  <si>
    <t xml:space="preserve">     NETO FINANCIRANJE</t>
  </si>
  <si>
    <t>8    PRIMICI OD FINAN. IMOVINE I ZADUŽIVANJA</t>
  </si>
  <si>
    <t>5    IZDACI ZA FINAN. IMOVINU I OTPLATE   ZAJMOVA</t>
  </si>
  <si>
    <t xml:space="preserve">     VIŠAK / MANJAK + NETO FINANCIRANJE</t>
  </si>
  <si>
    <t xml:space="preserve">     PRIJENOS DEPOZITA U SLJEDEĆE RAZDOBLJE</t>
  </si>
  <si>
    <t xml:space="preserve">IZVRŠENJE FINANCIJSKOG PLANA
FONDA ZA ZAŠTITU OKOLIŠA I ENERGETSKU UČINKOVITOST
ZA 2015. GODINU                                                 </t>
  </si>
  <si>
    <t>Naknade za rad predstavničkih i izvršnih tijela, povjerenstva i slično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</si>
</sst>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.mm\.dd"/>
  </numFmts>
  <fonts count="57" x14ac:knownFonts="1">
    <font>
      <sz val="10"/>
      <color indexed="8"/>
      <name val="MS Sans Serif"/>
      <charset val="238"/>
    </font>
    <font>
      <b/>
      <sz val="9.8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.85"/>
      <color indexed="8"/>
      <name val="Times New Roman"/>
      <family val="1"/>
    </font>
    <font>
      <i/>
      <sz val="9.85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</font>
    <font>
      <b/>
      <i/>
      <sz val="9.8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MS Sans Serif"/>
      <family val="2"/>
      <charset val="238"/>
    </font>
    <font>
      <sz val="14"/>
      <color indexed="8"/>
      <name val="Times New Roman"/>
      <family val="1"/>
    </font>
    <font>
      <sz val="12"/>
      <color indexed="8"/>
      <name val="MS Sans Serif"/>
      <family val="2"/>
      <charset val="238"/>
    </font>
    <font>
      <sz val="10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9.85"/>
      <color indexed="8"/>
      <name val="Times New Roman"/>
      <family val="1"/>
      <charset val="238"/>
    </font>
    <font>
      <sz val="9.85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0"/>
      <color indexed="8"/>
      <name val="MS Sans Serif"/>
      <family val="2"/>
      <charset val="238"/>
    </font>
    <font>
      <sz val="12"/>
      <color indexed="8"/>
      <name val="MS Sans Serif"/>
      <family val="2"/>
      <charset val="238"/>
    </font>
    <font>
      <sz val="10"/>
      <name val="Times New Roman"/>
      <family val="1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MS Sans Serif"/>
      <family val="2"/>
      <charset val="238"/>
    </font>
    <font>
      <b/>
      <sz val="12"/>
      <name val="Times New Roman"/>
      <family val="1"/>
      <charset val="238"/>
    </font>
    <font>
      <b/>
      <sz val="9.85"/>
      <name val="Times New Roman"/>
      <family val="1"/>
    </font>
    <font>
      <b/>
      <sz val="10"/>
      <name val="Times New Roman"/>
      <family val="1"/>
    </font>
    <font>
      <b/>
      <sz val="9.85"/>
      <name val="Times New Roman"/>
      <family val="1"/>
      <charset val="238"/>
    </font>
    <font>
      <sz val="9.85"/>
      <name val="Times New Roman"/>
      <family val="1"/>
      <charset val="238"/>
    </font>
    <font>
      <sz val="9.85"/>
      <name val="Times New Roman"/>
      <family val="1"/>
    </font>
    <font>
      <i/>
      <sz val="9.85"/>
      <name val="Times New Roman"/>
      <family val="1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b/>
      <sz val="10"/>
      <name val="MS Sans Serif"/>
      <family val="2"/>
      <charset val="238"/>
    </font>
    <font>
      <b/>
      <sz val="11"/>
      <name val="Times New Roman"/>
      <family val="1"/>
      <charset val="238"/>
    </font>
    <font>
      <i/>
      <sz val="9.85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4"/>
      <name val="Times New Roman"/>
      <family val="1"/>
      <charset val="238"/>
    </font>
    <font>
      <i/>
      <sz val="10"/>
      <name val="Times New Roman"/>
      <family val="1"/>
    </font>
    <font>
      <b/>
      <sz val="10"/>
      <color theme="1"/>
      <name val="Times New Roman"/>
      <family val="1"/>
      <charset val="238"/>
    </font>
    <font>
      <i/>
      <sz val="9.85"/>
      <color theme="1"/>
      <name val="Times New Roman"/>
      <family val="1"/>
      <charset val="238"/>
    </font>
    <font>
      <b/>
      <sz val="11"/>
      <color rgb="FFC00000"/>
      <name val="Times New Roman"/>
      <family val="1"/>
      <charset val="238"/>
    </font>
    <font>
      <b/>
      <sz val="10"/>
      <color rgb="FFC00000"/>
      <name val="Times New Roman"/>
      <family val="1"/>
      <charset val="238"/>
    </font>
    <font>
      <sz val="10"/>
      <color theme="0"/>
      <name val="Times New Roman"/>
      <family val="1"/>
      <charset val="238"/>
    </font>
    <font>
      <b/>
      <sz val="10"/>
      <color theme="0"/>
      <name val="Times New Roman"/>
      <family val="1"/>
      <charset val="238"/>
    </font>
    <font>
      <sz val="10"/>
      <color theme="0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b/>
      <sz val="11"/>
      <color indexed="8"/>
      <name val="Times New Roman"/>
      <family val="1"/>
      <charset val="238"/>
    </font>
    <font>
      <sz val="9.85"/>
      <color theme="0"/>
      <name val="Times New Roman"/>
      <family val="1"/>
      <charset val="238"/>
    </font>
    <font>
      <sz val="9.85"/>
      <color theme="0"/>
      <name val="Times New Roman"/>
      <family val="1"/>
    </font>
    <font>
      <i/>
      <sz val="10"/>
      <color indexed="8"/>
      <name val="Times New Roman"/>
      <family val="1"/>
      <charset val="238"/>
    </font>
    <font>
      <b/>
      <sz val="16"/>
      <color indexed="8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7">
    <xf numFmtId="0" fontId="0" fillId="0" borderId="0" xfId="0" applyNumberFormat="1" applyFill="1" applyBorder="1" applyAlignment="1" applyProtection="1"/>
    <xf numFmtId="3" fontId="2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3" fontId="3" fillId="0" borderId="0" xfId="0" applyNumberFormat="1" applyFont="1" applyFill="1" applyBorder="1" applyAlignment="1" applyProtection="1"/>
    <xf numFmtId="3" fontId="6" fillId="0" borderId="0" xfId="0" applyNumberFormat="1" applyFont="1" applyFill="1" applyBorder="1" applyAlignment="1" applyProtection="1"/>
    <xf numFmtId="3" fontId="3" fillId="0" borderId="0" xfId="0" quotePrefix="1" applyNumberFormat="1" applyFont="1" applyFill="1" applyBorder="1" applyAlignment="1" applyProtection="1">
      <alignment horizontal="left"/>
    </xf>
    <xf numFmtId="0" fontId="1" fillId="0" borderId="0" xfId="0" quotePrefix="1" applyFont="1" applyBorder="1" applyAlignment="1">
      <alignment horizontal="left" vertical="center"/>
    </xf>
    <xf numFmtId="0" fontId="0" fillId="0" borderId="0" xfId="0" applyNumberFormat="1" applyFill="1" applyBorder="1" applyAlignment="1" applyProtection="1">
      <alignment wrapText="1"/>
    </xf>
    <xf numFmtId="0" fontId="1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0" xfId="0" applyNumberFormat="1" applyFont="1" applyFill="1" applyBorder="1" applyAlignment="1" applyProtection="1">
      <alignment wrapText="1"/>
    </xf>
    <xf numFmtId="0" fontId="2" fillId="0" borderId="0" xfId="0" quotePrefix="1" applyNumberFormat="1" applyFont="1" applyFill="1" applyBorder="1" applyAlignment="1" applyProtection="1">
      <alignment horizontal="left" wrapText="1"/>
    </xf>
    <xf numFmtId="0" fontId="1" fillId="0" borderId="1" xfId="0" quotePrefix="1" applyFont="1" applyBorder="1" applyAlignment="1">
      <alignment horizontal="left" vertical="center" wrapText="1"/>
    </xf>
    <xf numFmtId="0" fontId="5" fillId="0" borderId="0" xfId="0" quotePrefix="1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quotePrefix="1" applyFont="1" applyBorder="1" applyAlignment="1">
      <alignment horizontal="left" vertical="center"/>
    </xf>
    <xf numFmtId="0" fontId="3" fillId="0" borderId="0" xfId="0" applyNumberFormat="1" applyFont="1" applyFill="1" applyBorder="1" applyAlignment="1" applyProtection="1">
      <alignment horizontal="center" wrapText="1"/>
    </xf>
    <xf numFmtId="0" fontId="1" fillId="0" borderId="1" xfId="0" quotePrefix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4" fillId="0" borderId="0" xfId="0" quotePrefix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quotePrefix="1" applyFont="1" applyBorder="1" applyAlignment="1">
      <alignment horizontal="center" vertical="center"/>
    </xf>
    <xf numFmtId="0" fontId="6" fillId="0" borderId="0" xfId="0" quotePrefix="1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0" fontId="0" fillId="0" borderId="0" xfId="0" applyNumberFormat="1" applyFill="1" applyBorder="1" applyAlignment="1" applyProtection="1">
      <alignment horizont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3" fillId="0" borderId="0" xfId="0" quotePrefix="1" applyNumberFormat="1" applyFont="1" applyFill="1" applyBorder="1" applyAlignment="1" applyProtection="1">
      <alignment horizontal="center"/>
    </xf>
    <xf numFmtId="3" fontId="2" fillId="0" borderId="0" xfId="0" quotePrefix="1" applyNumberFormat="1" applyFont="1" applyFill="1" applyBorder="1" applyAlignment="1" applyProtection="1">
      <alignment horizontal="left"/>
    </xf>
    <xf numFmtId="0" fontId="10" fillId="0" borderId="0" xfId="0" quotePrefix="1" applyFont="1" applyBorder="1" applyAlignment="1">
      <alignment horizontal="left" vertical="center"/>
    </xf>
    <xf numFmtId="3" fontId="3" fillId="0" borderId="0" xfId="0" applyNumberFormat="1" applyFont="1" applyFill="1" applyBorder="1" applyAlignment="1" applyProtection="1">
      <alignment horizontal="left"/>
    </xf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quotePrefix="1" applyNumberFormat="1" applyFont="1" applyFill="1" applyBorder="1" applyAlignment="1" applyProtection="1">
      <alignment horizontal="left"/>
    </xf>
    <xf numFmtId="0" fontId="8" fillId="0" borderId="0" xfId="0" quotePrefix="1" applyFont="1" applyBorder="1" applyAlignment="1">
      <alignment horizontal="left" vertical="center"/>
    </xf>
    <xf numFmtId="0" fontId="13" fillId="0" borderId="0" xfId="0" applyNumberFormat="1" applyFont="1" applyFill="1" applyBorder="1" applyAlignment="1" applyProtection="1"/>
    <xf numFmtId="0" fontId="11" fillId="0" borderId="0" xfId="0" quotePrefix="1" applyNumberFormat="1" applyFont="1" applyFill="1" applyBorder="1" applyAlignment="1" applyProtection="1">
      <alignment horizontal="left" wrapText="1"/>
    </xf>
    <xf numFmtId="0" fontId="12" fillId="0" borderId="0" xfId="0" applyNumberFormat="1" applyFont="1" applyFill="1" applyBorder="1" applyAlignment="1" applyProtection="1">
      <alignment wrapText="1"/>
    </xf>
    <xf numFmtId="0" fontId="11" fillId="0" borderId="0" xfId="0" applyNumberFormat="1" applyFont="1" applyFill="1" applyBorder="1" applyAlignment="1" applyProtection="1">
      <alignment horizontal="left" wrapText="1"/>
    </xf>
    <xf numFmtId="0" fontId="14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 wrapText="1"/>
    </xf>
    <xf numFmtId="0" fontId="16" fillId="0" borderId="0" xfId="0" applyNumberFormat="1" applyFont="1" applyFill="1" applyBorder="1" applyAlignment="1" applyProtection="1">
      <alignment wrapText="1"/>
    </xf>
    <xf numFmtId="0" fontId="15" fillId="0" borderId="0" xfId="0" applyNumberFormat="1" applyFont="1" applyFill="1" applyBorder="1" applyAlignment="1" applyProtection="1">
      <alignment wrapText="1"/>
    </xf>
    <xf numFmtId="0" fontId="17" fillId="0" borderId="0" xfId="0" applyFont="1" applyBorder="1" applyAlignment="1">
      <alignment horizontal="left" vertical="center"/>
    </xf>
    <xf numFmtId="0" fontId="16" fillId="0" borderId="0" xfId="0" applyNumberFormat="1" applyFont="1" applyFill="1" applyBorder="1" applyAlignment="1" applyProtection="1">
      <alignment horizontal="center" wrapText="1"/>
    </xf>
    <xf numFmtId="0" fontId="1" fillId="0" borderId="0" xfId="0" quotePrefix="1" applyFont="1" applyBorder="1" applyAlignment="1">
      <alignment horizontal="left" vertical="center" wrapText="1"/>
    </xf>
    <xf numFmtId="0" fontId="16" fillId="0" borderId="0" xfId="0" applyNumberFormat="1" applyFont="1" applyFill="1" applyBorder="1" applyAlignment="1" applyProtection="1"/>
    <xf numFmtId="0" fontId="17" fillId="0" borderId="0" xfId="0" applyFont="1" applyBorder="1" applyAlignment="1">
      <alignment vertical="center"/>
    </xf>
    <xf numFmtId="0" fontId="2" fillId="0" borderId="1" xfId="0" quotePrefix="1" applyNumberFormat="1" applyFont="1" applyFill="1" applyBorder="1" applyAlignment="1" applyProtection="1">
      <alignment horizontal="left" vertical="center"/>
    </xf>
    <xf numFmtId="0" fontId="20" fillId="0" borderId="0" xfId="0" applyNumberFormat="1" applyFont="1" applyFill="1" applyBorder="1" applyAlignment="1" applyProtection="1">
      <alignment wrapText="1"/>
    </xf>
    <xf numFmtId="0" fontId="1" fillId="0" borderId="0" xfId="0" quotePrefix="1" applyFont="1" applyBorder="1" applyAlignment="1">
      <alignment horizontal="left"/>
    </xf>
    <xf numFmtId="0" fontId="21" fillId="0" borderId="1" xfId="0" applyNumberFormat="1" applyFont="1" applyFill="1" applyBorder="1" applyAlignment="1" applyProtection="1"/>
    <xf numFmtId="0" fontId="8" fillId="0" borderId="1" xfId="0" quotePrefix="1" applyFont="1" applyBorder="1" applyAlignment="1">
      <alignment horizontal="left"/>
    </xf>
    <xf numFmtId="0" fontId="23" fillId="0" borderId="0" xfId="0" applyFont="1" applyFill="1" applyBorder="1" applyAlignment="1">
      <alignment horizontal="left" vertical="top"/>
    </xf>
    <xf numFmtId="0" fontId="24" fillId="0" borderId="0" xfId="0" applyFont="1" applyFill="1" applyBorder="1" applyAlignment="1">
      <alignment horizontal="left" vertical="top"/>
    </xf>
    <xf numFmtId="0" fontId="33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/>
    <xf numFmtId="0" fontId="23" fillId="0" borderId="0" xfId="0" applyNumberFormat="1" applyFont="1" applyFill="1" applyBorder="1" applyAlignment="1" applyProtection="1">
      <alignment horizontal="left" vertical="center" wrapText="1"/>
    </xf>
    <xf numFmtId="0" fontId="29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vertical="center"/>
    </xf>
    <xf numFmtId="0" fontId="23" fillId="0" borderId="0" xfId="0" applyNumberFormat="1" applyFont="1" applyFill="1" applyBorder="1" applyAlignment="1" applyProtection="1"/>
    <xf numFmtId="0" fontId="24" fillId="0" borderId="0" xfId="0" applyNumberFormat="1" applyFont="1" applyFill="1" applyBorder="1" applyAlignment="1" applyProtection="1"/>
    <xf numFmtId="0" fontId="23" fillId="0" borderId="0" xfId="0" applyNumberFormat="1" applyFont="1" applyFill="1" applyBorder="1" applyAlignment="1" applyProtection="1">
      <alignment wrapText="1"/>
    </xf>
    <xf numFmtId="0" fontId="29" fillId="0" borderId="0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left" vertical="center" wrapText="1"/>
    </xf>
    <xf numFmtId="0" fontId="24" fillId="0" borderId="0" xfId="0" applyNumberFormat="1" applyFont="1" applyFill="1" applyBorder="1" applyAlignment="1" applyProtection="1">
      <alignment horizontal="left" vertical="center"/>
    </xf>
    <xf numFmtId="0" fontId="22" fillId="0" borderId="0" xfId="0" applyNumberFormat="1" applyFont="1" applyFill="1" applyBorder="1" applyAlignment="1" applyProtection="1">
      <alignment wrapText="1"/>
    </xf>
    <xf numFmtId="0" fontId="22" fillId="0" borderId="0" xfId="0" applyNumberFormat="1" applyFont="1" applyFill="1" applyBorder="1" applyAlignment="1" applyProtection="1">
      <alignment horizontal="center" wrapText="1"/>
    </xf>
    <xf numFmtId="3" fontId="24" fillId="0" borderId="0" xfId="0" applyNumberFormat="1" applyFont="1" applyFill="1" applyBorder="1" applyAlignment="1" applyProtection="1"/>
    <xf numFmtId="0" fontId="24" fillId="0" borderId="0" xfId="0" applyNumberFormat="1" applyFont="1" applyFill="1" applyBorder="1" applyAlignment="1" applyProtection="1">
      <alignment wrapText="1"/>
    </xf>
    <xf numFmtId="0" fontId="24" fillId="0" borderId="0" xfId="0" applyNumberFormat="1" applyFont="1" applyFill="1" applyBorder="1" applyAlignment="1" applyProtection="1">
      <alignment horizontal="center" wrapText="1"/>
    </xf>
    <xf numFmtId="0" fontId="15" fillId="0" borderId="0" xfId="0" applyNumberFormat="1" applyFont="1" applyFill="1" applyBorder="1" applyAlignment="1" applyProtection="1">
      <alignment horizontal="center" wrapText="1"/>
    </xf>
    <xf numFmtId="0" fontId="15" fillId="0" borderId="0" xfId="0" applyNumberFormat="1" applyFont="1" applyFill="1" applyBorder="1" applyAlignment="1" applyProtection="1">
      <alignment horizontal="left" wrapText="1"/>
    </xf>
    <xf numFmtId="0" fontId="15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left" wrapText="1"/>
    </xf>
    <xf numFmtId="0" fontId="23" fillId="0" borderId="0" xfId="0" applyNumberFormat="1" applyFont="1" applyFill="1" applyBorder="1" applyAlignment="1" applyProtection="1">
      <alignment horizontal="center" wrapText="1"/>
    </xf>
    <xf numFmtId="0" fontId="23" fillId="0" borderId="0" xfId="0" applyNumberFormat="1" applyFont="1" applyFill="1" applyBorder="1" applyAlignment="1" applyProtection="1">
      <alignment horizontal="left" vertical="center"/>
    </xf>
    <xf numFmtId="0" fontId="30" fillId="0" borderId="0" xfId="0" quotePrefix="1" applyFont="1" applyBorder="1" applyAlignment="1">
      <alignment horizontal="left" vertical="center"/>
    </xf>
    <xf numFmtId="0" fontId="4" fillId="0" borderId="0" xfId="0" quotePrefix="1" applyFont="1" applyBorder="1" applyAlignment="1">
      <alignment horizontal="left" vertical="center" wrapText="1"/>
    </xf>
    <xf numFmtId="3" fontId="2" fillId="0" borderId="0" xfId="0" quotePrefix="1" applyNumberFormat="1" applyFont="1" applyFill="1" applyBorder="1" applyAlignment="1" applyProtection="1">
      <alignment horizontal="left" wrapText="1"/>
    </xf>
    <xf numFmtId="0" fontId="39" fillId="0" borderId="0" xfId="0" applyFont="1" applyFill="1" applyBorder="1" applyAlignment="1">
      <alignment horizontal="center"/>
    </xf>
    <xf numFmtId="0" fontId="23" fillId="0" borderId="0" xfId="0" applyNumberFormat="1" applyFont="1" applyFill="1" applyBorder="1" applyAlignment="1">
      <alignment wrapText="1"/>
    </xf>
    <xf numFmtId="0" fontId="24" fillId="0" borderId="0" xfId="0" applyNumberFormat="1" applyFont="1" applyFill="1" applyBorder="1" applyAlignment="1">
      <alignment wrapText="1"/>
    </xf>
    <xf numFmtId="3" fontId="24" fillId="0" borderId="0" xfId="0" quotePrefix="1" applyNumberFormat="1" applyFont="1" applyFill="1" applyBorder="1" applyAlignment="1" applyProtection="1">
      <alignment horizontal="left"/>
    </xf>
    <xf numFmtId="0" fontId="22" fillId="2" borderId="0" xfId="0" applyNumberFormat="1" applyFont="1" applyFill="1" applyBorder="1" applyAlignment="1" applyProtection="1"/>
    <xf numFmtId="0" fontId="30" fillId="0" borderId="0" xfId="0" applyFont="1" applyFill="1" applyBorder="1" applyAlignment="1">
      <alignment horizontal="left" vertical="center"/>
    </xf>
    <xf numFmtId="0" fontId="30" fillId="0" borderId="0" xfId="0" applyFont="1" applyFill="1" applyAlignment="1">
      <alignment horizontal="left" vertical="center"/>
    </xf>
    <xf numFmtId="0" fontId="29" fillId="0" borderId="0" xfId="0" applyFont="1" applyFill="1" applyBorder="1" applyAlignment="1">
      <alignment horizontal="left" vertical="center"/>
    </xf>
    <xf numFmtId="0" fontId="30" fillId="0" borderId="0" xfId="0" quotePrefix="1" applyFont="1" applyFill="1" applyBorder="1" applyAlignment="1">
      <alignment horizontal="left" vertical="center"/>
    </xf>
    <xf numFmtId="0" fontId="30" fillId="0" borderId="0" xfId="0" applyFont="1" applyFill="1" applyBorder="1" applyAlignment="1">
      <alignment vertical="center"/>
    </xf>
    <xf numFmtId="3" fontId="15" fillId="0" borderId="0" xfId="0" applyNumberFormat="1" applyFont="1" applyFill="1" applyBorder="1" applyAlignment="1" applyProtection="1">
      <alignment vertical="top"/>
    </xf>
    <xf numFmtId="0" fontId="23" fillId="0" borderId="0" xfId="0" applyNumberFormat="1" applyFont="1" applyFill="1" applyBorder="1" applyAlignment="1" applyProtection="1">
      <alignment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left" vertical="center"/>
    </xf>
    <xf numFmtId="0" fontId="30" fillId="0" borderId="0" xfId="0" applyFont="1" applyFill="1" applyAlignment="1">
      <alignment vertical="center"/>
    </xf>
    <xf numFmtId="0" fontId="30" fillId="0" borderId="0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27" fillId="0" borderId="0" xfId="0" quotePrefix="1" applyFont="1" applyFill="1" applyBorder="1" applyAlignment="1">
      <alignment horizontal="left" vertical="center"/>
    </xf>
    <xf numFmtId="0" fontId="31" fillId="0" borderId="0" xfId="0" quotePrefix="1" applyFont="1" applyFill="1" applyBorder="1" applyAlignment="1">
      <alignment horizontal="left" vertical="center"/>
    </xf>
    <xf numFmtId="0" fontId="31" fillId="0" borderId="0" xfId="0" applyFont="1" applyFill="1" applyBorder="1" applyAlignment="1">
      <alignment horizontal="left" vertical="center"/>
    </xf>
    <xf numFmtId="0" fontId="31" fillId="0" borderId="0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vertical="center"/>
    </xf>
    <xf numFmtId="0" fontId="29" fillId="0" borderId="0" xfId="0" quotePrefix="1" applyFont="1" applyFill="1" applyBorder="1" applyAlignment="1">
      <alignment horizontal="left" vertical="center"/>
    </xf>
    <xf numFmtId="0" fontId="27" fillId="0" borderId="0" xfId="0" quotePrefix="1" applyFont="1" applyFill="1" applyBorder="1" applyAlignment="1">
      <alignment horizontal="left" vertical="center" wrapText="1"/>
    </xf>
    <xf numFmtId="0" fontId="30" fillId="0" borderId="0" xfId="0" applyFont="1" applyFill="1" applyAlignment="1">
      <alignment vertical="center" wrapText="1"/>
    </xf>
    <xf numFmtId="0" fontId="37" fillId="0" borderId="0" xfId="0" applyFont="1" applyFill="1" applyAlignment="1">
      <alignment horizontal="left" vertical="center"/>
    </xf>
    <xf numFmtId="0" fontId="32" fillId="0" borderId="0" xfId="0" applyFont="1" applyFill="1" applyAlignment="1">
      <alignment vertical="center"/>
    </xf>
    <xf numFmtId="0" fontId="27" fillId="0" borderId="0" xfId="0" applyFont="1" applyFill="1" applyAlignment="1">
      <alignment vertical="center"/>
    </xf>
    <xf numFmtId="0" fontId="31" fillId="0" borderId="0" xfId="0" applyFont="1" applyFill="1" applyAlignment="1">
      <alignment vertical="center"/>
    </xf>
    <xf numFmtId="0" fontId="31" fillId="0" borderId="0" xfId="0" quotePrefix="1" applyFont="1" applyFill="1" applyAlignment="1">
      <alignment horizontal="left" vertical="center"/>
    </xf>
    <xf numFmtId="0" fontId="29" fillId="0" borderId="0" xfId="0" applyFont="1" applyFill="1" applyAlignment="1">
      <alignment vertical="center"/>
    </xf>
    <xf numFmtId="0" fontId="37" fillId="0" borderId="0" xfId="0" applyFont="1" applyFill="1" applyAlignment="1">
      <alignment vertical="center"/>
    </xf>
    <xf numFmtId="0" fontId="37" fillId="0" borderId="0" xfId="0" quotePrefix="1" applyFont="1" applyFill="1" applyAlignment="1">
      <alignment horizontal="left" vertical="center"/>
    </xf>
    <xf numFmtId="0" fontId="29" fillId="0" borderId="0" xfId="0" quotePrefix="1" applyFont="1" applyFill="1" applyAlignment="1">
      <alignment horizontal="left" vertical="center"/>
    </xf>
    <xf numFmtId="0" fontId="27" fillId="0" borderId="0" xfId="0" quotePrefix="1" applyFont="1" applyFill="1" applyAlignment="1">
      <alignment horizontal="left" vertical="center"/>
    </xf>
    <xf numFmtId="0" fontId="29" fillId="0" borderId="4" xfId="0" applyFont="1" applyFill="1" applyBorder="1" applyAlignment="1">
      <alignment vertical="center"/>
    </xf>
    <xf numFmtId="0" fontId="29" fillId="0" borderId="4" xfId="0" quotePrefix="1" applyFont="1" applyFill="1" applyBorder="1" applyAlignment="1">
      <alignment horizontal="left" vertical="center"/>
    </xf>
    <xf numFmtId="0" fontId="32" fillId="0" borderId="0" xfId="0" quotePrefix="1" applyFont="1" applyFill="1" applyAlignment="1">
      <alignment horizontal="left" vertical="center"/>
    </xf>
    <xf numFmtId="0" fontId="30" fillId="0" borderId="0" xfId="0" quotePrefix="1" applyFont="1" applyFill="1" applyAlignment="1">
      <alignment horizontal="left" vertical="center"/>
    </xf>
    <xf numFmtId="0" fontId="29" fillId="0" borderId="0" xfId="0" applyFont="1" applyFill="1" applyAlignment="1">
      <alignment horizontal="left" vertical="center"/>
    </xf>
    <xf numFmtId="0" fontId="25" fillId="0" borderId="0" xfId="0" applyNumberFormat="1" applyFont="1" applyFill="1" applyBorder="1" applyAlignment="1" applyProtection="1">
      <alignment vertical="center"/>
    </xf>
    <xf numFmtId="0" fontId="24" fillId="0" borderId="0" xfId="0" applyNumberFormat="1" applyFont="1" applyFill="1" applyBorder="1" applyAlignment="1" applyProtection="1">
      <alignment vertical="center"/>
    </xf>
    <xf numFmtId="3" fontId="22" fillId="0" borderId="0" xfId="0" applyNumberFormat="1" applyFont="1" applyFill="1" applyBorder="1" applyAlignment="1" applyProtection="1">
      <alignment vertical="center"/>
    </xf>
    <xf numFmtId="0" fontId="26" fillId="0" borderId="0" xfId="0" applyNumberFormat="1" applyFont="1" applyFill="1" applyBorder="1" applyAlignment="1" applyProtection="1">
      <alignment vertical="center" wrapText="1"/>
    </xf>
    <xf numFmtId="0" fontId="22" fillId="0" borderId="0" xfId="0" applyNumberFormat="1" applyFont="1" applyFill="1" applyBorder="1" applyAlignment="1" applyProtection="1">
      <alignment vertical="center"/>
    </xf>
    <xf numFmtId="0" fontId="29" fillId="0" borderId="0" xfId="0" applyNumberFormat="1" applyFont="1" applyFill="1" applyBorder="1" applyAlignment="1">
      <alignment horizontal="left" vertical="center"/>
    </xf>
    <xf numFmtId="3" fontId="24" fillId="0" borderId="0" xfId="0" applyNumberFormat="1" applyFont="1" applyFill="1" applyBorder="1" applyAlignment="1" applyProtection="1">
      <alignment vertical="center"/>
    </xf>
    <xf numFmtId="0" fontId="35" fillId="0" borderId="0" xfId="0" applyNumberFormat="1" applyFont="1" applyFill="1" applyBorder="1" applyAlignment="1" applyProtection="1">
      <alignment vertical="center"/>
    </xf>
    <xf numFmtId="0" fontId="28" fillId="0" borderId="0" xfId="0" applyNumberFormat="1" applyFont="1" applyFill="1" applyBorder="1" applyAlignment="1" applyProtection="1">
      <alignment vertical="center" wrapText="1"/>
    </xf>
    <xf numFmtId="0" fontId="28" fillId="0" borderId="0" xfId="0" quotePrefix="1" applyNumberFormat="1" applyFont="1" applyFill="1" applyBorder="1" applyAlignment="1" applyProtection="1">
      <alignment horizontal="left" vertical="center"/>
    </xf>
    <xf numFmtId="0" fontId="28" fillId="0" borderId="0" xfId="0" applyNumberFormat="1" applyFont="1" applyFill="1" applyBorder="1" applyAlignment="1" applyProtection="1">
      <alignment vertical="center"/>
    </xf>
    <xf numFmtId="0" fontId="24" fillId="0" borderId="0" xfId="0" quotePrefix="1" applyNumberFormat="1" applyFont="1" applyFill="1" applyBorder="1" applyAlignment="1" applyProtection="1">
      <alignment horizontal="left" vertical="center"/>
    </xf>
    <xf numFmtId="3" fontId="22" fillId="0" borderId="0" xfId="0" quotePrefix="1" applyNumberFormat="1" applyFont="1" applyFill="1" applyBorder="1" applyAlignment="1" applyProtection="1">
      <alignment horizontal="left" vertical="center"/>
    </xf>
    <xf numFmtId="3" fontId="28" fillId="0" borderId="0" xfId="0" quotePrefix="1" applyNumberFormat="1" applyFont="1" applyFill="1" applyBorder="1" applyAlignment="1" applyProtection="1">
      <alignment horizontal="left" vertical="center"/>
    </xf>
    <xf numFmtId="0" fontId="23" fillId="0" borderId="0" xfId="0" applyNumberFormat="1" applyFont="1" applyFill="1" applyBorder="1" applyAlignment="1" applyProtection="1">
      <alignment vertical="center"/>
    </xf>
    <xf numFmtId="0" fontId="24" fillId="0" borderId="0" xfId="0" applyNumberFormat="1" applyFont="1" applyFill="1" applyBorder="1" applyAlignment="1" applyProtection="1">
      <alignment vertical="center" wrapText="1"/>
    </xf>
    <xf numFmtId="0" fontId="38" fillId="0" borderId="0" xfId="0" quotePrefix="1" applyNumberFormat="1" applyFont="1" applyFill="1" applyBorder="1" applyAlignment="1" applyProtection="1">
      <alignment horizontal="left" vertical="center"/>
    </xf>
    <xf numFmtId="3" fontId="42" fillId="0" borderId="0" xfId="0" applyNumberFormat="1" applyFont="1" applyFill="1" applyBorder="1" applyAlignment="1" applyProtection="1">
      <alignment vertical="center"/>
    </xf>
    <xf numFmtId="0" fontId="22" fillId="0" borderId="0" xfId="0" quotePrefix="1" applyNumberFormat="1" applyFont="1" applyFill="1" applyBorder="1" applyAlignment="1" applyProtection="1">
      <alignment horizontal="left" vertical="center"/>
    </xf>
    <xf numFmtId="3" fontId="2" fillId="0" borderId="3" xfId="0" applyNumberFormat="1" applyFont="1" applyFill="1" applyBorder="1" applyAlignment="1">
      <alignment horizontal="center" vertical="center" wrapText="1"/>
    </xf>
    <xf numFmtId="0" fontId="24" fillId="0" borderId="0" xfId="0" applyNumberFormat="1" applyFont="1" applyFill="1" applyBorder="1" applyAlignment="1" applyProtection="1">
      <alignment horizontal="center" vertical="center" wrapText="1"/>
    </xf>
    <xf numFmtId="4" fontId="16" fillId="0" borderId="0" xfId="0" applyNumberFormat="1" applyFont="1" applyFill="1" applyBorder="1" applyAlignment="1" applyProtection="1">
      <alignment vertical="center" wrapText="1"/>
    </xf>
    <xf numFmtId="0" fontId="43" fillId="0" borderId="0" xfId="0" applyNumberFormat="1" applyFont="1" applyFill="1" applyBorder="1" applyAlignment="1" applyProtection="1">
      <alignment vertical="center" wrapText="1"/>
    </xf>
    <xf numFmtId="0" fontId="44" fillId="0" borderId="0" xfId="0" applyFont="1" applyFill="1" applyAlignment="1">
      <alignment vertical="center"/>
    </xf>
    <xf numFmtId="3" fontId="28" fillId="0" borderId="3" xfId="0" applyNumberFormat="1" applyFont="1" applyFill="1" applyBorder="1" applyAlignment="1">
      <alignment horizontal="center" vertical="center" wrapText="1"/>
    </xf>
    <xf numFmtId="4" fontId="28" fillId="0" borderId="3" xfId="0" applyNumberFormat="1" applyFont="1" applyFill="1" applyBorder="1" applyAlignment="1">
      <alignment horizontal="center" vertical="center" wrapText="1"/>
    </xf>
    <xf numFmtId="0" fontId="45" fillId="0" borderId="0" xfId="0" applyNumberFormat="1" applyFont="1" applyFill="1" applyBorder="1" applyAlignment="1">
      <alignment horizontal="left" vertical="center" wrapText="1"/>
    </xf>
    <xf numFmtId="0" fontId="45" fillId="0" borderId="0" xfId="0" applyNumberFormat="1" applyFont="1" applyFill="1" applyBorder="1" applyAlignment="1" applyProtection="1">
      <alignment horizontal="right" vertical="center"/>
    </xf>
    <xf numFmtId="0" fontId="16" fillId="0" borderId="0" xfId="0" applyNumberFormat="1" applyFont="1" applyFill="1" applyBorder="1" applyAlignment="1" applyProtection="1">
      <alignment horizontal="left" vertical="center" wrapText="1"/>
    </xf>
    <xf numFmtId="0" fontId="16" fillId="0" borderId="0" xfId="0" applyNumberFormat="1" applyFont="1" applyFill="1" applyBorder="1" applyAlignment="1" applyProtection="1">
      <alignment horizontal="center" vertical="center" wrapText="1"/>
    </xf>
    <xf numFmtId="0" fontId="11" fillId="0" borderId="5" xfId="0" quotePrefix="1" applyNumberFormat="1" applyFont="1" applyBorder="1" applyAlignment="1">
      <alignment horizontal="center" vertical="center"/>
    </xf>
    <xf numFmtId="0" fontId="12" fillId="0" borderId="5" xfId="0" applyNumberFormat="1" applyFont="1" applyFill="1" applyBorder="1" applyAlignment="1" applyProtection="1">
      <alignment horizontal="center" vertical="center"/>
    </xf>
    <xf numFmtId="4" fontId="24" fillId="0" borderId="0" xfId="0" applyNumberFormat="1" applyFont="1" applyFill="1" applyBorder="1" applyAlignment="1" applyProtection="1"/>
    <xf numFmtId="0" fontId="17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23" fillId="0" borderId="0" xfId="0" applyNumberFormat="1" applyFont="1" applyFill="1" applyBorder="1" applyAlignment="1" applyProtection="1">
      <alignment horizontal="left" vertical="top"/>
    </xf>
    <xf numFmtId="0" fontId="30" fillId="0" borderId="0" xfId="0" quotePrefix="1" applyFont="1" applyBorder="1" applyAlignment="1">
      <alignment horizontal="left" vertical="top"/>
    </xf>
    <xf numFmtId="4" fontId="23" fillId="0" borderId="0" xfId="0" applyNumberFormat="1" applyFont="1" applyFill="1" applyBorder="1" applyAlignment="1" applyProtection="1"/>
    <xf numFmtId="0" fontId="24" fillId="2" borderId="0" xfId="0" applyNumberFormat="1" applyFont="1" applyFill="1" applyBorder="1" applyAlignment="1" applyProtection="1"/>
    <xf numFmtId="4" fontId="16" fillId="0" borderId="0" xfId="0" applyNumberFormat="1" applyFont="1" applyFill="1" applyBorder="1" applyAlignment="1" applyProtection="1"/>
    <xf numFmtId="4" fontId="15" fillId="0" borderId="0" xfId="0" applyNumberFormat="1" applyFont="1" applyFill="1" applyBorder="1" applyAlignment="1" applyProtection="1">
      <alignment horizontal="left" vertical="center" wrapText="1"/>
    </xf>
    <xf numFmtId="3" fontId="0" fillId="0" borderId="0" xfId="0" applyNumberFormat="1" applyFill="1" applyBorder="1" applyAlignment="1" applyProtection="1"/>
    <xf numFmtId="3" fontId="13" fillId="0" borderId="0" xfId="0" applyNumberFormat="1" applyFont="1" applyFill="1" applyBorder="1" applyAlignment="1" applyProtection="1"/>
    <xf numFmtId="3" fontId="23" fillId="0" borderId="0" xfId="0" applyNumberFormat="1" applyFont="1" applyFill="1" applyBorder="1" applyAlignment="1">
      <alignment horizontal="right"/>
    </xf>
    <xf numFmtId="4" fontId="0" fillId="0" borderId="0" xfId="0" applyNumberFormat="1" applyFill="1" applyBorder="1" applyAlignment="1" applyProtection="1"/>
    <xf numFmtId="4" fontId="3" fillId="0" borderId="0" xfId="0" applyNumberFormat="1" applyFont="1" applyFill="1" applyBorder="1" applyAlignment="1" applyProtection="1"/>
    <xf numFmtId="4" fontId="13" fillId="0" borderId="0" xfId="0" applyNumberFormat="1" applyFont="1" applyFill="1" applyBorder="1" applyAlignment="1" applyProtection="1"/>
    <xf numFmtId="2" fontId="23" fillId="0" borderId="0" xfId="0" applyNumberFormat="1" applyFont="1" applyFill="1" applyBorder="1" applyAlignment="1">
      <alignment horizontal="right"/>
    </xf>
    <xf numFmtId="0" fontId="18" fillId="0" borderId="0" xfId="0" applyFont="1" applyBorder="1" applyAlignment="1">
      <alignment horizontal="left" vertical="center"/>
    </xf>
    <xf numFmtId="3" fontId="51" fillId="0" borderId="3" xfId="0" applyNumberFormat="1" applyFont="1" applyFill="1" applyBorder="1" applyAlignment="1">
      <alignment horizontal="center" vertical="center" wrapText="1"/>
    </xf>
    <xf numFmtId="3" fontId="50" fillId="0" borderId="3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left" vertical="center"/>
    </xf>
    <xf numFmtId="0" fontId="16" fillId="0" borderId="0" xfId="0" applyNumberFormat="1" applyFont="1" applyFill="1" applyBorder="1" applyAlignment="1" applyProtection="1">
      <alignment horizontal="left" vertical="top"/>
    </xf>
    <xf numFmtId="0" fontId="24" fillId="0" borderId="0" xfId="0" applyNumberFormat="1" applyFont="1" applyFill="1" applyBorder="1" applyAlignment="1" applyProtection="1">
      <alignment horizontal="left" vertical="top"/>
    </xf>
    <xf numFmtId="0" fontId="15" fillId="0" borderId="0" xfId="0" applyNumberFormat="1" applyFont="1" applyFill="1" applyBorder="1" applyAlignment="1" applyProtection="1">
      <alignment horizontal="left" vertical="top"/>
    </xf>
    <xf numFmtId="0" fontId="2" fillId="0" borderId="0" xfId="0" applyNumberFormat="1" applyFont="1" applyFill="1" applyBorder="1" applyAlignment="1" applyProtection="1">
      <alignment horizontal="left" vertical="top"/>
    </xf>
    <xf numFmtId="0" fontId="22" fillId="0" borderId="0" xfId="0" applyNumberFormat="1" applyFont="1" applyFill="1" applyBorder="1" applyAlignment="1" applyProtection="1">
      <alignment horizontal="left" vertical="top"/>
    </xf>
    <xf numFmtId="0" fontId="2" fillId="0" borderId="0" xfId="0" applyNumberFormat="1" applyFont="1" applyFill="1" applyBorder="1" applyAlignment="1" applyProtection="1">
      <alignment horizontal="left"/>
    </xf>
    <xf numFmtId="0" fontId="16" fillId="0" borderId="0" xfId="0" applyNumberFormat="1" applyFont="1" applyFill="1" applyBorder="1" applyAlignment="1" applyProtection="1">
      <alignment horizontal="left"/>
    </xf>
    <xf numFmtId="0" fontId="3" fillId="0" borderId="0" xfId="0" applyNumberFormat="1" applyFont="1" applyFill="1" applyBorder="1" applyAlignment="1" applyProtection="1">
      <alignment horizontal="left"/>
    </xf>
    <xf numFmtId="0" fontId="3" fillId="0" borderId="0" xfId="0" applyNumberFormat="1" applyFont="1" applyFill="1" applyBorder="1" applyAlignment="1" applyProtection="1">
      <alignment horizontal="left" vertical="top"/>
    </xf>
    <xf numFmtId="0" fontId="3" fillId="0" borderId="0" xfId="0" applyNumberFormat="1" applyFont="1" applyFill="1" applyBorder="1" applyAlignment="1" applyProtection="1">
      <alignment horizontal="left" wrapText="1"/>
    </xf>
    <xf numFmtId="0" fontId="22" fillId="0" borderId="0" xfId="0" applyNumberFormat="1" applyFont="1" applyFill="1" applyBorder="1" applyAlignment="1" applyProtection="1">
      <alignment horizontal="left" wrapText="1"/>
    </xf>
    <xf numFmtId="0" fontId="24" fillId="0" borderId="0" xfId="0" applyNumberFormat="1" applyFont="1" applyFill="1" applyBorder="1" applyAlignment="1" applyProtection="1">
      <alignment horizontal="left" wrapText="1"/>
    </xf>
    <xf numFmtId="0" fontId="16" fillId="0" borderId="0" xfId="0" applyNumberFormat="1" applyFont="1" applyFill="1" applyBorder="1" applyAlignment="1" applyProtection="1">
      <alignment horizontal="left" vertical="top" wrapText="1"/>
    </xf>
    <xf numFmtId="3" fontId="15" fillId="0" borderId="0" xfId="0" applyNumberFormat="1" applyFont="1" applyFill="1" applyBorder="1" applyAlignment="1" applyProtection="1">
      <alignment horizontal="left" vertical="top"/>
    </xf>
    <xf numFmtId="0" fontId="34" fillId="0" borderId="0" xfId="0" applyNumberFormat="1" applyFont="1" applyFill="1" applyBorder="1" applyAlignment="1" applyProtection="1">
      <alignment horizontal="left" wrapText="1"/>
    </xf>
    <xf numFmtId="0" fontId="23" fillId="0" borderId="0" xfId="0" applyNumberFormat="1" applyFont="1" applyFill="1" applyBorder="1" applyAlignment="1" applyProtection="1">
      <alignment horizontal="left" wrapText="1"/>
    </xf>
    <xf numFmtId="0" fontId="40" fillId="0" borderId="0" xfId="0" applyFont="1" applyFill="1" applyBorder="1" applyAlignment="1">
      <alignment horizontal="left"/>
    </xf>
    <xf numFmtId="0" fontId="8" fillId="0" borderId="0" xfId="0" applyNumberFormat="1" applyFont="1" applyFill="1" applyBorder="1" applyAlignment="1" applyProtection="1">
      <alignment horizontal="left"/>
    </xf>
    <xf numFmtId="0" fontId="23" fillId="0" borderId="0" xfId="0" applyNumberFormat="1" applyFont="1" applyFill="1" applyBorder="1" applyAlignment="1" applyProtection="1">
      <alignment horizontal="left"/>
    </xf>
    <xf numFmtId="0" fontId="28" fillId="0" borderId="0" xfId="0" applyNumberFormat="1" applyFont="1" applyFill="1" applyBorder="1" applyAlignment="1" applyProtection="1">
      <alignment horizontal="left" vertical="top"/>
    </xf>
    <xf numFmtId="3" fontId="19" fillId="0" borderId="3" xfId="0" applyNumberFormat="1" applyFont="1" applyFill="1" applyBorder="1" applyAlignment="1" applyProtection="1">
      <alignment horizontal="right"/>
    </xf>
    <xf numFmtId="4" fontId="19" fillId="0" borderId="3" xfId="0" applyNumberFormat="1" applyFont="1" applyFill="1" applyBorder="1" applyAlignment="1" applyProtection="1">
      <alignment horizontal="right"/>
    </xf>
    <xf numFmtId="3" fontId="19" fillId="0" borderId="3" xfId="0" applyNumberFormat="1" applyFont="1" applyFill="1" applyBorder="1" applyAlignment="1" applyProtection="1">
      <alignment horizontal="right" wrapText="1"/>
    </xf>
    <xf numFmtId="3" fontId="8" fillId="0" borderId="3" xfId="0" applyNumberFormat="1" applyFont="1" applyBorder="1" applyAlignment="1">
      <alignment horizontal="right"/>
    </xf>
    <xf numFmtId="3" fontId="8" fillId="0" borderId="3" xfId="0" applyNumberFormat="1" applyFont="1" applyFill="1" applyBorder="1" applyAlignment="1">
      <alignment horizontal="right"/>
    </xf>
    <xf numFmtId="4" fontId="8" fillId="0" borderId="3" xfId="0" applyNumberFormat="1" applyFont="1" applyBorder="1" applyAlignment="1">
      <alignment horizontal="right"/>
    </xf>
    <xf numFmtId="4" fontId="7" fillId="0" borderId="3" xfId="0" applyNumberFormat="1" applyFont="1" applyFill="1" applyBorder="1" applyAlignment="1" applyProtection="1">
      <alignment horizontal="right"/>
    </xf>
    <xf numFmtId="3" fontId="8" fillId="0" borderId="3" xfId="0" applyNumberFormat="1" applyFont="1" applyFill="1" applyBorder="1" applyAlignment="1" applyProtection="1">
      <alignment horizontal="right"/>
    </xf>
    <xf numFmtId="0" fontId="23" fillId="0" borderId="0" xfId="0" applyFont="1" applyFill="1" applyBorder="1" applyAlignment="1">
      <alignment horizontal="left"/>
    </xf>
    <xf numFmtId="3" fontId="28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4" fontId="28" fillId="0" borderId="1" xfId="0" applyNumberFormat="1" applyFont="1" applyFill="1" applyBorder="1" applyAlignment="1">
      <alignment horizontal="center" vertical="center" wrapText="1"/>
    </xf>
    <xf numFmtId="3" fontId="51" fillId="0" borderId="1" xfId="0" applyNumberFormat="1" applyFont="1" applyFill="1" applyBorder="1" applyAlignment="1">
      <alignment horizontal="center" vertical="center" wrapText="1"/>
    </xf>
    <xf numFmtId="3" fontId="50" fillId="0" borderId="1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 applyProtection="1">
      <alignment wrapText="1"/>
    </xf>
    <xf numFmtId="2" fontId="2" fillId="0" borderId="0" xfId="0" applyNumberFormat="1" applyFont="1" applyFill="1" applyBorder="1" applyAlignment="1" applyProtection="1">
      <alignment wrapText="1"/>
    </xf>
    <xf numFmtId="3" fontId="16" fillId="0" borderId="0" xfId="0" applyNumberFormat="1" applyFont="1" applyFill="1" applyBorder="1" applyAlignment="1" applyProtection="1">
      <alignment wrapText="1"/>
    </xf>
    <xf numFmtId="2" fontId="16" fillId="0" borderId="0" xfId="0" applyNumberFormat="1" applyFont="1" applyFill="1" applyBorder="1" applyAlignment="1" applyProtection="1">
      <alignment wrapText="1"/>
    </xf>
    <xf numFmtId="3" fontId="15" fillId="0" borderId="0" xfId="0" applyNumberFormat="1" applyFont="1" applyFill="1" applyBorder="1" applyAlignment="1" applyProtection="1">
      <alignment wrapText="1"/>
    </xf>
    <xf numFmtId="3" fontId="47" fillId="2" borderId="0" xfId="0" applyNumberFormat="1" applyFont="1" applyFill="1" applyBorder="1" applyAlignment="1" applyProtection="1">
      <alignment wrapText="1"/>
    </xf>
    <xf numFmtId="2" fontId="15" fillId="0" borderId="0" xfId="0" applyNumberFormat="1" applyFont="1" applyFill="1" applyBorder="1" applyAlignment="1" applyProtection="1">
      <alignment wrapText="1"/>
    </xf>
    <xf numFmtId="2" fontId="47" fillId="0" borderId="0" xfId="0" applyNumberFormat="1" applyFont="1" applyFill="1" applyBorder="1" applyAlignment="1" applyProtection="1">
      <alignment wrapText="1"/>
    </xf>
    <xf numFmtId="2" fontId="15" fillId="0" borderId="0" xfId="0" applyNumberFormat="1" applyFont="1" applyFill="1" applyBorder="1" applyAlignment="1" applyProtection="1">
      <alignment horizontal="right" wrapText="1"/>
    </xf>
    <xf numFmtId="3" fontId="47" fillId="0" borderId="0" xfId="0" applyNumberFormat="1" applyFont="1" applyFill="1" applyBorder="1" applyAlignment="1" applyProtection="1">
      <alignment wrapText="1"/>
    </xf>
    <xf numFmtId="2" fontId="48" fillId="0" borderId="0" xfId="0" applyNumberFormat="1" applyFont="1" applyFill="1" applyBorder="1" applyAlignment="1" applyProtection="1">
      <alignment horizontal="right" wrapText="1"/>
    </xf>
    <xf numFmtId="3" fontId="22" fillId="0" borderId="0" xfId="0" applyNumberFormat="1" applyFont="1" applyFill="1" applyBorder="1" applyAlignment="1" applyProtection="1">
      <alignment wrapText="1"/>
    </xf>
    <xf numFmtId="2" fontId="22" fillId="0" borderId="0" xfId="0" applyNumberFormat="1" applyFont="1" applyFill="1" applyBorder="1" applyAlignment="1" applyProtection="1">
      <alignment wrapText="1"/>
    </xf>
    <xf numFmtId="3" fontId="24" fillId="0" borderId="0" xfId="0" applyNumberFormat="1" applyFont="1" applyFill="1" applyBorder="1" applyAlignment="1" applyProtection="1">
      <alignment wrapText="1"/>
    </xf>
    <xf numFmtId="2" fontId="24" fillId="0" borderId="0" xfId="0" applyNumberFormat="1" applyFont="1" applyFill="1" applyBorder="1" applyAlignment="1" applyProtection="1">
      <alignment wrapText="1"/>
    </xf>
    <xf numFmtId="3" fontId="23" fillId="0" borderId="0" xfId="0" applyNumberFormat="1" applyFont="1" applyFill="1" applyBorder="1" applyAlignment="1" applyProtection="1">
      <alignment wrapText="1"/>
    </xf>
    <xf numFmtId="2" fontId="23" fillId="0" borderId="0" xfId="0" applyNumberFormat="1" applyFont="1" applyFill="1" applyBorder="1" applyAlignment="1" applyProtection="1">
      <alignment wrapText="1"/>
    </xf>
    <xf numFmtId="3" fontId="15" fillId="0" borderId="0" xfId="0" applyNumberFormat="1" applyFont="1" applyFill="1" applyBorder="1" applyAlignment="1" applyProtection="1"/>
    <xf numFmtId="3" fontId="47" fillId="0" borderId="0" xfId="0" applyNumberFormat="1" applyFont="1" applyFill="1" applyBorder="1" applyAlignment="1" applyProtection="1"/>
    <xf numFmtId="2" fontId="15" fillId="0" borderId="0" xfId="0" applyNumberFormat="1" applyFont="1" applyFill="1" applyBorder="1" applyAlignment="1" applyProtection="1"/>
    <xf numFmtId="2" fontId="47" fillId="0" borderId="0" xfId="0" applyNumberFormat="1" applyFont="1" applyFill="1" applyBorder="1" applyAlignment="1" applyProtection="1"/>
    <xf numFmtId="2" fontId="24" fillId="0" borderId="0" xfId="0" applyNumberFormat="1" applyFont="1" applyFill="1" applyBorder="1" applyAlignment="1" applyProtection="1">
      <alignment horizontal="right" wrapText="1"/>
    </xf>
    <xf numFmtId="3" fontId="24" fillId="0" borderId="0" xfId="0" applyNumberFormat="1" applyFont="1" applyFill="1" applyBorder="1" applyAlignment="1">
      <alignment horizontal="right"/>
    </xf>
    <xf numFmtId="3" fontId="47" fillId="0" borderId="0" xfId="0" applyNumberFormat="1" applyFont="1" applyFill="1" applyBorder="1" applyAlignment="1">
      <alignment horizontal="right"/>
    </xf>
    <xf numFmtId="2" fontId="24" fillId="0" borderId="0" xfId="0" applyNumberFormat="1" applyFont="1" applyFill="1" applyBorder="1" applyAlignment="1">
      <alignment horizontal="right"/>
    </xf>
    <xf numFmtId="2" fontId="47" fillId="0" borderId="0" xfId="0" applyNumberFormat="1" applyFont="1" applyFill="1" applyBorder="1" applyAlignment="1">
      <alignment horizontal="right"/>
    </xf>
    <xf numFmtId="0" fontId="23" fillId="0" borderId="0" xfId="0" applyNumberFormat="1" applyFont="1" applyFill="1" applyBorder="1" applyAlignment="1" applyProtection="1">
      <alignment horizontal="left" vertical="top" wrapText="1"/>
    </xf>
    <xf numFmtId="0" fontId="24" fillId="0" borderId="0" xfId="0" applyNumberFormat="1" applyFont="1" applyFill="1" applyBorder="1" applyAlignment="1" applyProtection="1">
      <alignment horizontal="center" vertical="top" wrapText="1"/>
    </xf>
    <xf numFmtId="0" fontId="15" fillId="0" borderId="0" xfId="0" applyNumberFormat="1" applyFont="1" applyFill="1" applyBorder="1" applyAlignment="1" applyProtection="1">
      <alignment horizontal="center" vertical="top" wrapText="1"/>
    </xf>
    <xf numFmtId="2" fontId="23" fillId="0" borderId="0" xfId="0" applyNumberFormat="1" applyFont="1" applyFill="1" applyBorder="1" applyAlignment="1" applyProtection="1">
      <alignment horizontal="right" wrapText="1"/>
    </xf>
    <xf numFmtId="4" fontId="2" fillId="0" borderId="0" xfId="0" applyNumberFormat="1" applyFont="1" applyFill="1" applyBorder="1" applyAlignment="1" applyProtection="1"/>
    <xf numFmtId="0" fontId="1" fillId="0" borderId="0" xfId="0" applyFont="1" applyBorder="1" applyAlignment="1">
      <alignment horizontal="left"/>
    </xf>
    <xf numFmtId="0" fontId="17" fillId="0" borderId="0" xfId="0" applyFont="1" applyBorder="1" applyAlignment="1">
      <alignment horizontal="left" vertical="top"/>
    </xf>
    <xf numFmtId="0" fontId="30" fillId="0" borderId="0" xfId="0" applyFont="1" applyBorder="1" applyAlignment="1">
      <alignment horizontal="left" vertical="top"/>
    </xf>
    <xf numFmtId="0" fontId="18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5" fillId="0" borderId="0" xfId="0" quotePrefix="1" applyFont="1" applyBorder="1" applyAlignment="1">
      <alignment horizontal="left" vertical="top"/>
    </xf>
    <xf numFmtId="0" fontId="29" fillId="0" borderId="0" xfId="0" quotePrefix="1" applyFont="1" applyBorder="1" applyAlignment="1">
      <alignment horizontal="left" vertical="top"/>
    </xf>
    <xf numFmtId="0" fontId="29" fillId="0" borderId="0" xfId="0" applyFont="1" applyBorder="1" applyAlignment="1">
      <alignment horizontal="left" vertical="top"/>
    </xf>
    <xf numFmtId="0" fontId="9" fillId="0" borderId="0" xfId="0" applyFont="1" applyBorder="1" applyAlignment="1">
      <alignment horizontal="left" vertical="top"/>
    </xf>
    <xf numFmtId="0" fontId="24" fillId="0" borderId="0" xfId="0" quotePrefix="1" applyNumberFormat="1" applyFont="1" applyFill="1" applyBorder="1" applyAlignment="1" applyProtection="1">
      <alignment horizontal="left" vertical="top"/>
    </xf>
    <xf numFmtId="0" fontId="0" fillId="0" borderId="0" xfId="0" applyNumberFormat="1" applyFill="1" applyBorder="1" applyAlignment="1" applyProtection="1">
      <alignment horizontal="left" vertical="top"/>
    </xf>
    <xf numFmtId="0" fontId="24" fillId="0" borderId="0" xfId="0" quotePrefix="1" applyFont="1" applyBorder="1" applyAlignment="1">
      <alignment horizontal="left" vertical="top"/>
    </xf>
    <xf numFmtId="0" fontId="24" fillId="0" borderId="0" xfId="0" applyFont="1" applyBorder="1" applyAlignment="1">
      <alignment horizontal="left" vertical="top"/>
    </xf>
    <xf numFmtId="0" fontId="16" fillId="0" borderId="0" xfId="0" applyFont="1" applyBorder="1" applyAlignment="1">
      <alignment horizontal="left" vertical="top"/>
    </xf>
    <xf numFmtId="0" fontId="15" fillId="0" borderId="0" xfId="0" applyFont="1" applyBorder="1" applyAlignment="1">
      <alignment horizontal="left" vertical="top"/>
    </xf>
    <xf numFmtId="0" fontId="15" fillId="0" borderId="0" xfId="0" quotePrefix="1" applyFont="1" applyBorder="1" applyAlignment="1">
      <alignment horizontal="left" vertical="top"/>
    </xf>
    <xf numFmtId="0" fontId="55" fillId="0" borderId="0" xfId="0" applyFont="1" applyBorder="1" applyAlignment="1">
      <alignment horizontal="left" vertical="top"/>
    </xf>
    <xf numFmtId="0" fontId="24" fillId="0" borderId="0" xfId="0" applyFont="1" applyBorder="1" applyAlignment="1">
      <alignment horizontal="left" vertical="center"/>
    </xf>
    <xf numFmtId="3" fontId="16" fillId="0" borderId="0" xfId="0" applyNumberFormat="1" applyFont="1" applyFill="1" applyBorder="1" applyAlignment="1" applyProtection="1"/>
    <xf numFmtId="1" fontId="28" fillId="0" borderId="1" xfId="0" applyNumberFormat="1" applyFont="1" applyFill="1" applyBorder="1" applyAlignment="1">
      <alignment horizontal="center" vertical="center" wrapText="1"/>
    </xf>
    <xf numFmtId="1" fontId="51" fillId="0" borderId="1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 applyProtection="1"/>
    <xf numFmtId="1" fontId="16" fillId="0" borderId="0" xfId="0" applyNumberFormat="1" applyFont="1" applyFill="1" applyBorder="1" applyAlignment="1" applyProtection="1"/>
    <xf numFmtId="1" fontId="3" fillId="0" borderId="0" xfId="0" applyNumberFormat="1" applyFont="1" applyFill="1" applyBorder="1" applyAlignment="1" applyProtection="1"/>
    <xf numFmtId="1" fontId="0" fillId="0" borderId="0" xfId="0" applyNumberFormat="1" applyFill="1" applyBorder="1" applyAlignment="1" applyProtection="1"/>
    <xf numFmtId="3" fontId="49" fillId="0" borderId="0" xfId="0" applyNumberFormat="1" applyFont="1" applyFill="1" applyBorder="1" applyAlignment="1" applyProtection="1"/>
    <xf numFmtId="4" fontId="49" fillId="0" borderId="0" xfId="0" applyNumberFormat="1" applyFont="1" applyFill="1" applyBorder="1" applyAlignment="1" applyProtection="1"/>
    <xf numFmtId="4" fontId="3" fillId="0" borderId="0" xfId="0" applyNumberFormat="1" applyFont="1" applyFill="1" applyBorder="1" applyAlignment="1" applyProtection="1">
      <alignment horizontal="right"/>
    </xf>
    <xf numFmtId="4" fontId="49" fillId="0" borderId="0" xfId="0" applyNumberFormat="1" applyFont="1" applyFill="1" applyBorder="1" applyAlignment="1" applyProtection="1">
      <alignment horizontal="right"/>
    </xf>
    <xf numFmtId="4" fontId="16" fillId="0" borderId="0" xfId="0" applyNumberFormat="1" applyFont="1" applyFill="1" applyBorder="1" applyAlignment="1" applyProtection="1">
      <alignment horizontal="right"/>
    </xf>
    <xf numFmtId="1" fontId="15" fillId="0" borderId="0" xfId="0" applyNumberFormat="1" applyFont="1" applyFill="1" applyBorder="1" applyAlignment="1" applyProtection="1"/>
    <xf numFmtId="4" fontId="15" fillId="0" borderId="0" xfId="0" applyNumberFormat="1" applyFont="1" applyFill="1" applyBorder="1" applyAlignment="1" applyProtection="1">
      <alignment horizontal="right"/>
    </xf>
    <xf numFmtId="1" fontId="28" fillId="0" borderId="0" xfId="0" applyNumberFormat="1" applyFont="1" applyFill="1" applyBorder="1" applyAlignment="1" applyProtection="1"/>
    <xf numFmtId="3" fontId="28" fillId="0" borderId="0" xfId="0" applyNumberFormat="1" applyFont="1" applyFill="1" applyBorder="1" applyAlignment="1" applyProtection="1"/>
    <xf numFmtId="4" fontId="28" fillId="0" borderId="0" xfId="0" applyNumberFormat="1" applyFont="1" applyFill="1" applyBorder="1" applyAlignment="1" applyProtection="1"/>
    <xf numFmtId="3" fontId="16" fillId="0" borderId="0" xfId="0" applyNumberFormat="1" applyFont="1" applyFill="1" applyBorder="1" applyAlignment="1" applyProtection="1">
      <alignment horizontal="right"/>
    </xf>
    <xf numFmtId="4" fontId="15" fillId="0" borderId="0" xfId="0" applyNumberFormat="1" applyFont="1" applyFill="1" applyBorder="1" applyAlignment="1" applyProtection="1"/>
    <xf numFmtId="0" fontId="36" fillId="0" borderId="0" xfId="0" quotePrefix="1" applyNumberFormat="1" applyFont="1" applyFill="1" applyBorder="1" applyAlignment="1" applyProtection="1">
      <alignment horizontal="left" vertical="top"/>
    </xf>
    <xf numFmtId="0" fontId="29" fillId="0" borderId="0" xfId="0" applyFont="1" applyFill="1" applyBorder="1" applyAlignment="1">
      <alignment horizontal="left" vertical="top"/>
    </xf>
    <xf numFmtId="0" fontId="29" fillId="0" borderId="0" xfId="0" quotePrefix="1" applyFont="1" applyFill="1" applyBorder="1" applyAlignment="1">
      <alignment horizontal="left"/>
    </xf>
    <xf numFmtId="0" fontId="29" fillId="0" borderId="0" xfId="0" applyFont="1" applyFill="1" applyBorder="1" applyAlignment="1">
      <alignment horizontal="left"/>
    </xf>
    <xf numFmtId="3" fontId="23" fillId="0" borderId="0" xfId="0" applyNumberFormat="1" applyFont="1" applyFill="1" applyBorder="1" applyAlignment="1" applyProtection="1"/>
    <xf numFmtId="3" fontId="50" fillId="0" borderId="1" xfId="0" applyNumberFormat="1" applyFont="1" applyFill="1" applyBorder="1" applyAlignment="1">
      <alignment horizontal="center" wrapText="1"/>
    </xf>
    <xf numFmtId="3" fontId="51" fillId="0" borderId="1" xfId="0" applyNumberFormat="1" applyFont="1" applyFill="1" applyBorder="1" applyAlignment="1">
      <alignment horizontal="center" wrapText="1"/>
    </xf>
    <xf numFmtId="4" fontId="50" fillId="0" borderId="1" xfId="0" applyNumberFormat="1" applyFont="1" applyFill="1" applyBorder="1" applyAlignment="1">
      <alignment horizontal="center" wrapText="1"/>
    </xf>
    <xf numFmtId="3" fontId="46" fillId="0" borderId="0" xfId="0" applyNumberFormat="1" applyFont="1" applyFill="1" applyBorder="1" applyAlignment="1">
      <alignment horizontal="right" wrapText="1"/>
    </xf>
    <xf numFmtId="4" fontId="46" fillId="0" borderId="0" xfId="0" applyNumberFormat="1" applyFont="1" applyFill="1" applyBorder="1" applyAlignment="1">
      <alignment horizontal="right" wrapText="1"/>
    </xf>
    <xf numFmtId="3" fontId="22" fillId="0" borderId="0" xfId="0" applyNumberFormat="1" applyFont="1" applyFill="1" applyBorder="1" applyAlignment="1" applyProtection="1"/>
    <xf numFmtId="4" fontId="22" fillId="0" borderId="0" xfId="0" applyNumberFormat="1" applyFont="1" applyFill="1" applyBorder="1" applyAlignment="1" applyProtection="1"/>
    <xf numFmtId="4" fontId="47" fillId="0" borderId="0" xfId="0" applyNumberFormat="1" applyFont="1" applyFill="1" applyBorder="1" applyAlignment="1" applyProtection="1"/>
    <xf numFmtId="3" fontId="25" fillId="0" borderId="0" xfId="0" applyNumberFormat="1" applyFont="1" applyFill="1" applyBorder="1" applyAlignment="1" applyProtection="1"/>
    <xf numFmtId="4" fontId="25" fillId="0" borderId="0" xfId="0" applyNumberFormat="1" applyFont="1" applyFill="1" applyBorder="1" applyAlignment="1" applyProtection="1"/>
    <xf numFmtId="3" fontId="29" fillId="0" borderId="0" xfId="0" applyNumberFormat="1" applyFont="1" applyFill="1" applyBorder="1" applyAlignment="1"/>
    <xf numFmtId="4" fontId="29" fillId="0" borderId="0" xfId="0" applyNumberFormat="1" applyFont="1" applyFill="1" applyBorder="1" applyAlignment="1"/>
    <xf numFmtId="3" fontId="53" fillId="0" borderId="0" xfId="0" applyNumberFormat="1" applyFont="1" applyFill="1" applyBorder="1" applyAlignment="1"/>
    <xf numFmtId="3" fontId="30" fillId="0" borderId="0" xfId="0" applyNumberFormat="1" applyFont="1" applyFill="1" applyBorder="1" applyAlignment="1"/>
    <xf numFmtId="4" fontId="53" fillId="0" borderId="0" xfId="0" applyNumberFormat="1" applyFont="1" applyFill="1" applyBorder="1" applyAlignment="1"/>
    <xf numFmtId="3" fontId="35" fillId="0" borderId="0" xfId="0" applyNumberFormat="1" applyFont="1" applyFill="1" applyBorder="1" applyAlignment="1" applyProtection="1"/>
    <xf numFmtId="4" fontId="35" fillId="0" borderId="0" xfId="0" applyNumberFormat="1" applyFont="1" applyFill="1" applyBorder="1" applyAlignment="1" applyProtection="1"/>
    <xf numFmtId="4" fontId="47" fillId="0" borderId="0" xfId="0" applyNumberFormat="1" applyFont="1" applyFill="1" applyBorder="1" applyAlignment="1" applyProtection="1">
      <alignment horizontal="right"/>
    </xf>
    <xf numFmtId="4" fontId="23" fillId="0" borderId="0" xfId="0" applyNumberFormat="1" applyFont="1" applyFill="1" applyBorder="1" applyAlignment="1" applyProtection="1">
      <alignment horizontal="right"/>
    </xf>
    <xf numFmtId="3" fontId="54" fillId="0" borderId="0" xfId="0" applyNumberFormat="1" applyFont="1" applyFill="1" applyBorder="1" applyAlignment="1"/>
    <xf numFmtId="4" fontId="54" fillId="0" borderId="0" xfId="0" applyNumberFormat="1" applyFont="1" applyFill="1" applyBorder="1" applyAlignment="1"/>
    <xf numFmtId="4" fontId="30" fillId="0" borderId="0" xfId="0" applyNumberFormat="1" applyFont="1" applyFill="1" applyBorder="1" applyAlignment="1"/>
    <xf numFmtId="3" fontId="23" fillId="0" borderId="0" xfId="0" applyNumberFormat="1" applyFont="1" applyFill="1" applyBorder="1" applyAlignment="1" applyProtection="1">
      <alignment horizontal="right"/>
    </xf>
    <xf numFmtId="3" fontId="47" fillId="0" borderId="0" xfId="0" applyNumberFormat="1" applyFont="1" applyFill="1" applyBorder="1" applyAlignment="1" applyProtection="1">
      <alignment horizontal="right"/>
    </xf>
    <xf numFmtId="3" fontId="24" fillId="0" borderId="0" xfId="0" applyNumberFormat="1" applyFont="1" applyFill="1" applyBorder="1" applyAlignment="1" applyProtection="1">
      <alignment horizontal="right"/>
    </xf>
    <xf numFmtId="4" fontId="24" fillId="0" borderId="0" xfId="0" applyNumberFormat="1" applyFont="1" applyFill="1" applyBorder="1" applyAlignment="1" applyProtection="1">
      <alignment horizontal="right"/>
    </xf>
    <xf numFmtId="0" fontId="43" fillId="0" borderId="0" xfId="0" applyNumberFormat="1" applyFont="1" applyFill="1" applyBorder="1" applyAlignment="1" applyProtection="1">
      <alignment wrapText="1"/>
    </xf>
    <xf numFmtId="0" fontId="2" fillId="0" borderId="3" xfId="0" applyNumberFormat="1" applyFont="1" applyFill="1" applyBorder="1" applyAlignment="1" applyProtection="1">
      <alignment horizontal="center" vertical="center"/>
    </xf>
    <xf numFmtId="0" fontId="11" fillId="0" borderId="0" xfId="0" quotePrefix="1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center"/>
    </xf>
    <xf numFmtId="164" fontId="7" fillId="0" borderId="0" xfId="0" quotePrefix="1" applyNumberFormat="1" applyFont="1" applyAlignment="1">
      <alignment horizontal="left" vertical="center" wrapText="1"/>
    </xf>
    <xf numFmtId="0" fontId="0" fillId="0" borderId="0" xfId="0" applyNumberFormat="1" applyFill="1" applyBorder="1" applyAlignment="1" applyProtection="1">
      <alignment wrapText="1"/>
    </xf>
    <xf numFmtId="0" fontId="8" fillId="0" borderId="2" xfId="0" applyFont="1" applyBorder="1" applyAlignment="1">
      <alignment horizontal="left"/>
    </xf>
    <xf numFmtId="0" fontId="21" fillId="0" borderId="1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6" xfId="0" applyNumberFormat="1" applyFont="1" applyFill="1" applyBorder="1" applyAlignment="1" applyProtection="1">
      <alignment horizontal="center" vertical="center"/>
    </xf>
    <xf numFmtId="164" fontId="56" fillId="0" borderId="0" xfId="0" applyNumberFormat="1" applyFont="1" applyFill="1" applyAlignment="1">
      <alignment horizontal="center" vertical="center" wrapText="1"/>
    </xf>
    <xf numFmtId="0" fontId="50" fillId="0" borderId="2" xfId="0" applyNumberFormat="1" applyFont="1" applyFill="1" applyBorder="1" applyAlignment="1" applyProtection="1">
      <alignment horizontal="center" vertical="center"/>
    </xf>
    <xf numFmtId="0" fontId="50" fillId="0" borderId="1" xfId="0" applyNumberFormat="1" applyFont="1" applyFill="1" applyBorder="1" applyAlignment="1" applyProtection="1">
      <alignment horizontal="center" vertical="center"/>
    </xf>
    <xf numFmtId="0" fontId="50" fillId="0" borderId="6" xfId="0" applyNumberFormat="1" applyFont="1" applyFill="1" applyBorder="1" applyAlignment="1" applyProtection="1">
      <alignment horizontal="center" vertical="center"/>
    </xf>
    <xf numFmtId="4" fontId="16" fillId="0" borderId="5" xfId="0" applyNumberFormat="1" applyFont="1" applyFill="1" applyBorder="1" applyAlignment="1" applyProtection="1">
      <alignment horizontal="center" vertical="center"/>
    </xf>
    <xf numFmtId="0" fontId="8" fillId="0" borderId="2" xfId="0" applyFont="1" applyBorder="1" applyAlignment="1">
      <alignment horizontal="left" wrapText="1"/>
    </xf>
    <xf numFmtId="0" fontId="21" fillId="0" borderId="1" xfId="0" applyNumberFormat="1" applyFont="1" applyFill="1" applyBorder="1" applyAlignment="1" applyProtection="1">
      <alignment wrapText="1"/>
    </xf>
    <xf numFmtId="0" fontId="21" fillId="0" borderId="6" xfId="0" applyNumberFormat="1" applyFont="1" applyFill="1" applyBorder="1" applyAlignment="1" applyProtection="1">
      <alignment wrapText="1"/>
    </xf>
    <xf numFmtId="0" fontId="11" fillId="0" borderId="5" xfId="0" quotePrefix="1" applyNumberFormat="1" applyFont="1" applyFill="1" applyBorder="1" applyAlignment="1" applyProtection="1">
      <alignment horizontal="left" wrapText="1"/>
    </xf>
    <xf numFmtId="0" fontId="12" fillId="0" borderId="5" xfId="0" applyNumberFormat="1" applyFont="1" applyFill="1" applyBorder="1" applyAlignment="1" applyProtection="1">
      <alignment wrapText="1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7" fillId="0" borderId="5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left" vertical="center"/>
    </xf>
    <xf numFmtId="0" fontId="41" fillId="0" borderId="5" xfId="0" applyNumberFormat="1" applyFont="1" applyFill="1" applyBorder="1" applyAlignment="1" applyProtection="1">
      <alignment horizontal="center" vertical="center"/>
    </xf>
    <xf numFmtId="0" fontId="30" fillId="0" borderId="0" xfId="0" applyFont="1" applyBorder="1" applyAlignment="1">
      <alignment vertical="center" wrapText="1"/>
    </xf>
    <xf numFmtId="0" fontId="24" fillId="0" borderId="0" xfId="0" applyNumberFormat="1" applyFont="1" applyFill="1" applyBorder="1" applyAlignment="1" applyProtection="1">
      <alignment horizontal="left" vertical="top" wrapText="1"/>
    </xf>
    <xf numFmtId="0" fontId="11" fillId="0" borderId="5" xfId="0" quotePrefix="1" applyNumberFormat="1" applyFont="1" applyFill="1" applyBorder="1" applyAlignment="1" applyProtection="1">
      <alignment horizontal="left" vertical="top"/>
    </xf>
    <xf numFmtId="0" fontId="2" fillId="0" borderId="1" xfId="0" applyNumberFormat="1" applyFont="1" applyFill="1" applyBorder="1" applyAlignment="1" applyProtection="1">
      <alignment horizontal="left" vertical="top"/>
    </xf>
    <xf numFmtId="3" fontId="28" fillId="0" borderId="1" xfId="0" applyNumberFormat="1" applyFont="1" applyFill="1" applyBorder="1" applyAlignment="1">
      <alignment horizontal="left" vertical="top" wrapText="1"/>
    </xf>
    <xf numFmtId="3" fontId="2" fillId="0" borderId="1" xfId="0" applyNumberFormat="1" applyFont="1" applyFill="1" applyBorder="1" applyAlignment="1">
      <alignment horizontal="left" vertical="top" wrapText="1"/>
    </xf>
    <xf numFmtId="4" fontId="28" fillId="0" borderId="1" xfId="0" applyNumberFormat="1" applyFont="1" applyFill="1" applyBorder="1" applyAlignment="1">
      <alignment horizontal="left" vertical="top" wrapText="1"/>
    </xf>
    <xf numFmtId="0" fontId="50" fillId="0" borderId="1" xfId="0" applyNumberFormat="1" applyFont="1" applyFill="1" applyBorder="1" applyAlignment="1" applyProtection="1">
      <alignment horizontal="left" vertical="top"/>
    </xf>
    <xf numFmtId="3" fontId="51" fillId="0" borderId="1" xfId="0" applyNumberFormat="1" applyFont="1" applyFill="1" applyBorder="1" applyAlignment="1">
      <alignment horizontal="left" vertical="top" wrapText="1"/>
    </xf>
    <xf numFmtId="3" fontId="50" fillId="0" borderId="1" xfId="0" applyNumberFormat="1" applyFont="1" applyFill="1" applyBorder="1" applyAlignment="1">
      <alignment horizontal="left" vertical="top" wrapText="1"/>
    </xf>
    <xf numFmtId="0" fontId="7" fillId="0" borderId="0" xfId="0" applyNumberFormat="1" applyFont="1" applyFill="1" applyBorder="1" applyAlignment="1" applyProtection="1">
      <alignment horizontal="left" vertical="top"/>
    </xf>
    <xf numFmtId="0" fontId="52" fillId="0" borderId="0" xfId="0" applyNumberFormat="1" applyFont="1" applyFill="1" applyBorder="1" applyAlignment="1" applyProtection="1">
      <alignment horizontal="left" vertical="top"/>
    </xf>
    <xf numFmtId="3" fontId="16" fillId="0" borderId="0" xfId="0" applyNumberFormat="1" applyFont="1" applyFill="1" applyBorder="1" applyAlignment="1" applyProtection="1">
      <alignment horizontal="left" vertical="top"/>
    </xf>
    <xf numFmtId="4" fontId="16" fillId="0" borderId="0" xfId="0" applyNumberFormat="1" applyFont="1" applyFill="1" applyBorder="1" applyAlignment="1" applyProtection="1">
      <alignment horizontal="left" vertical="top"/>
    </xf>
    <xf numFmtId="3" fontId="23" fillId="0" borderId="0" xfId="0" applyNumberFormat="1" applyFont="1" applyFill="1" applyBorder="1" applyAlignment="1" applyProtection="1">
      <alignment horizontal="left" vertical="top"/>
    </xf>
    <xf numFmtId="4" fontId="23" fillId="0" borderId="0" xfId="0" applyNumberFormat="1" applyFont="1" applyFill="1" applyBorder="1" applyAlignment="1" applyProtection="1">
      <alignment horizontal="left" vertical="top"/>
    </xf>
    <xf numFmtId="3" fontId="24" fillId="0" borderId="0" xfId="0" applyNumberFormat="1" applyFont="1" applyFill="1" applyBorder="1" applyAlignment="1" applyProtection="1">
      <alignment horizontal="left" vertical="top"/>
    </xf>
    <xf numFmtId="3" fontId="47" fillId="0" borderId="0" xfId="0" applyNumberFormat="1" applyFont="1" applyFill="1" applyBorder="1" applyAlignment="1" applyProtection="1">
      <alignment horizontal="left" vertical="top"/>
    </xf>
    <xf numFmtId="4" fontId="24" fillId="0" borderId="0" xfId="0" applyNumberFormat="1" applyFont="1" applyFill="1" applyBorder="1" applyAlignment="1" applyProtection="1">
      <alignment horizontal="left" vertical="top"/>
    </xf>
    <xf numFmtId="4" fontId="47" fillId="0" borderId="0" xfId="0" applyNumberFormat="1" applyFont="1" applyFill="1" applyBorder="1" applyAlignment="1" applyProtection="1">
      <alignment horizontal="left" vertical="top"/>
    </xf>
    <xf numFmtId="0" fontId="17" fillId="0" borderId="0" xfId="0" applyFont="1" applyBorder="1" applyAlignment="1">
      <alignment horizontal="left" vertical="top" wrapText="1"/>
    </xf>
    <xf numFmtId="0" fontId="2" fillId="0" borderId="0" xfId="0" quotePrefix="1" applyNumberFormat="1" applyFont="1" applyFill="1" applyBorder="1" applyAlignment="1" applyProtection="1">
      <alignment horizontal="left" vertical="top"/>
    </xf>
    <xf numFmtId="3" fontId="28" fillId="0" borderId="0" xfId="0" applyNumberFormat="1" applyFont="1" applyFill="1" applyBorder="1" applyAlignment="1" applyProtection="1">
      <alignment horizontal="left" vertical="top"/>
    </xf>
    <xf numFmtId="4" fontId="28" fillId="0" borderId="0" xfId="0" applyNumberFormat="1" applyFont="1" applyFill="1" applyBorder="1" applyAlignment="1" applyProtection="1">
      <alignment horizontal="left" vertical="top"/>
    </xf>
    <xf numFmtId="0" fontId="27" fillId="0" borderId="0" xfId="0" applyFont="1" applyBorder="1" applyAlignment="1">
      <alignment horizontal="left" vertical="top" wrapText="1"/>
    </xf>
    <xf numFmtId="0" fontId="30" fillId="0" borderId="0" xfId="0" applyFont="1" applyBorder="1" applyAlignment="1">
      <alignment horizontal="left" vertical="top" wrapText="1"/>
    </xf>
    <xf numFmtId="0" fontId="29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3" fontId="3" fillId="0" borderId="0" xfId="0" applyNumberFormat="1" applyFont="1" applyFill="1" applyBorder="1" applyAlignment="1" applyProtection="1">
      <alignment horizontal="left" vertical="top"/>
    </xf>
    <xf numFmtId="4" fontId="3" fillId="0" borderId="0" xfId="0" applyNumberFormat="1" applyFont="1" applyFill="1" applyBorder="1" applyAlignment="1" applyProtection="1">
      <alignment horizontal="left" vertical="top"/>
    </xf>
    <xf numFmtId="3" fontId="0" fillId="0" borderId="0" xfId="0" applyNumberFormat="1" applyFill="1" applyBorder="1" applyAlignment="1" applyProtection="1">
      <alignment horizontal="left" vertical="top"/>
    </xf>
    <xf numFmtId="4" fontId="0" fillId="0" borderId="0" xfId="0" applyNumberFormat="1" applyFill="1" applyBorder="1" applyAlignment="1" applyProtection="1">
      <alignment horizontal="left" vertical="top"/>
    </xf>
    <xf numFmtId="0" fontId="27" fillId="0" borderId="0" xfId="0" applyFont="1" applyFill="1" applyBorder="1" applyAlignment="1">
      <alignment horizontal="left" vertical="center" wrapText="1"/>
    </xf>
  </cellXfs>
  <cellStyles count="1">
    <cellStyle name="Normalno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2"/>
  <sheetViews>
    <sheetView topLeftCell="A3" zoomScaleNormal="100" workbookViewId="0">
      <selection activeCell="A3" sqref="A3:J4"/>
    </sheetView>
  </sheetViews>
  <sheetFormatPr defaultColWidth="11.42578125" defaultRowHeight="12.75" x14ac:dyDescent="0.2"/>
  <cols>
    <col min="1" max="1" width="4" style="3" customWidth="1"/>
    <col min="2" max="2" width="4.28515625" style="3" customWidth="1"/>
    <col min="3" max="3" width="5.5703125" style="3" customWidth="1"/>
    <col min="4" max="4" width="5.28515625" style="25" customWidth="1"/>
    <col min="5" max="5" width="39.5703125" customWidth="1"/>
    <col min="6" max="6" width="13.5703125" style="164" customWidth="1"/>
    <col min="7" max="7" width="13.7109375" style="164" customWidth="1"/>
    <col min="8" max="8" width="15.7109375" style="167" customWidth="1"/>
    <col min="9" max="9" width="8.7109375" style="167" customWidth="1"/>
    <col min="10" max="10" width="8" customWidth="1"/>
    <col min="12" max="12" width="15.28515625" bestFit="1" customWidth="1"/>
  </cols>
  <sheetData>
    <row r="1" spans="1:12" ht="12.75" hidden="1" customHeight="1" x14ac:dyDescent="0.2">
      <c r="A1" s="313" t="s">
        <v>3</v>
      </c>
      <c r="B1" s="314"/>
      <c r="C1" s="314"/>
      <c r="D1" s="314"/>
      <c r="E1" s="314"/>
    </row>
    <row r="2" spans="1:12" ht="27.75" hidden="1" customHeight="1" x14ac:dyDescent="0.2">
      <c r="A2" s="314"/>
      <c r="B2" s="314"/>
      <c r="C2" s="314"/>
      <c r="D2" s="314"/>
      <c r="E2" s="314"/>
    </row>
    <row r="3" spans="1:12" ht="27.75" customHeight="1" x14ac:dyDescent="0.2">
      <c r="A3" s="320" t="s">
        <v>274</v>
      </c>
      <c r="B3" s="320"/>
      <c r="C3" s="320"/>
      <c r="D3" s="320"/>
      <c r="E3" s="320"/>
      <c r="F3" s="320"/>
      <c r="G3" s="320"/>
      <c r="H3" s="320"/>
      <c r="I3" s="320"/>
      <c r="J3" s="320"/>
    </row>
    <row r="4" spans="1:12" ht="42.75" customHeight="1" x14ac:dyDescent="0.2">
      <c r="A4" s="320"/>
      <c r="B4" s="320"/>
      <c r="C4" s="320"/>
      <c r="D4" s="320"/>
      <c r="E4" s="320"/>
      <c r="F4" s="320"/>
      <c r="G4" s="320"/>
      <c r="H4" s="320"/>
      <c r="I4" s="320"/>
      <c r="J4" s="320"/>
    </row>
    <row r="5" spans="1:12" s="40" customFormat="1" ht="24" customHeight="1" x14ac:dyDescent="0.25">
      <c r="A5" s="312" t="s">
        <v>73</v>
      </c>
      <c r="B5" s="312"/>
      <c r="C5" s="312"/>
      <c r="D5" s="312"/>
      <c r="E5" s="312"/>
      <c r="F5" s="312"/>
      <c r="G5" s="312"/>
      <c r="H5" s="312"/>
      <c r="I5" s="312"/>
      <c r="J5" s="312"/>
    </row>
    <row r="6" spans="1:12" s="3" customFormat="1" ht="25.9" customHeight="1" x14ac:dyDescent="0.2">
      <c r="A6" s="312" t="s">
        <v>5</v>
      </c>
      <c r="B6" s="312"/>
      <c r="C6" s="312"/>
      <c r="D6" s="312"/>
      <c r="E6" s="312"/>
      <c r="F6" s="312"/>
      <c r="G6" s="312"/>
      <c r="H6" s="312"/>
      <c r="I6" s="312"/>
      <c r="J6" s="312"/>
    </row>
    <row r="7" spans="1:12" s="3" customFormat="1" ht="12.75" customHeight="1" x14ac:dyDescent="0.35">
      <c r="A7" s="39"/>
      <c r="B7" s="38"/>
      <c r="C7" s="38"/>
      <c r="D7" s="38"/>
      <c r="E7" s="38"/>
      <c r="F7" s="4"/>
      <c r="G7" s="4"/>
      <c r="H7" s="168"/>
      <c r="I7" s="324"/>
      <c r="J7" s="324"/>
    </row>
    <row r="8" spans="1:12" s="3" customFormat="1" ht="29.25" customHeight="1" x14ac:dyDescent="0.2">
      <c r="A8" s="317" t="s">
        <v>261</v>
      </c>
      <c r="B8" s="318"/>
      <c r="C8" s="318"/>
      <c r="D8" s="318"/>
      <c r="E8" s="319"/>
      <c r="F8" s="147" t="s">
        <v>246</v>
      </c>
      <c r="G8" s="142" t="s">
        <v>247</v>
      </c>
      <c r="H8" s="148" t="s">
        <v>244</v>
      </c>
      <c r="I8" s="142" t="s">
        <v>262</v>
      </c>
      <c r="J8" s="142" t="s">
        <v>262</v>
      </c>
    </row>
    <row r="9" spans="1:12" s="3" customFormat="1" ht="12.75" customHeight="1" x14ac:dyDescent="0.2">
      <c r="A9" s="321">
        <v>1</v>
      </c>
      <c r="B9" s="322"/>
      <c r="C9" s="322"/>
      <c r="D9" s="322"/>
      <c r="E9" s="323"/>
      <c r="F9" s="172">
        <v>2</v>
      </c>
      <c r="G9" s="173">
        <v>3</v>
      </c>
      <c r="H9" s="172">
        <v>4</v>
      </c>
      <c r="I9" s="173" t="s">
        <v>257</v>
      </c>
      <c r="J9" s="173" t="s">
        <v>258</v>
      </c>
    </row>
    <row r="10" spans="1:12" s="3" customFormat="1" ht="22.5" customHeight="1" x14ac:dyDescent="0.25">
      <c r="A10" s="315" t="s">
        <v>263</v>
      </c>
      <c r="B10" s="316"/>
      <c r="C10" s="316"/>
      <c r="D10" s="316"/>
      <c r="E10" s="316"/>
      <c r="F10" s="195">
        <f>prihodi!D5</f>
        <v>1168650821.3699999</v>
      </c>
      <c r="G10" s="195">
        <f>prihodi!E5</f>
        <v>1611451000</v>
      </c>
      <c r="H10" s="195">
        <f>prihodi!F5</f>
        <v>1678875741.5999999</v>
      </c>
      <c r="I10" s="196">
        <f>H10/F10*100</f>
        <v>143.65931302147783</v>
      </c>
      <c r="J10" s="196">
        <f>H10/G10*100</f>
        <v>104.18410126029273</v>
      </c>
    </row>
    <row r="11" spans="1:12" s="3" customFormat="1" ht="22.5" customHeight="1" x14ac:dyDescent="0.25">
      <c r="A11" s="315" t="s">
        <v>264</v>
      </c>
      <c r="B11" s="316"/>
      <c r="C11" s="316"/>
      <c r="D11" s="316"/>
      <c r="E11" s="316"/>
      <c r="F11" s="197">
        <f>prihodi!D35</f>
        <v>10623</v>
      </c>
      <c r="G11" s="197">
        <f>prihodi!E35</f>
        <v>417500</v>
      </c>
      <c r="H11" s="197">
        <f>prihodi!F35</f>
        <v>367569.44</v>
      </c>
      <c r="I11" s="196">
        <f>H11/F11*100</f>
        <v>3460.1284006401206</v>
      </c>
      <c r="J11" s="196">
        <f t="shared" ref="J11:J13" si="0">H11/G11*100</f>
        <v>88.040584431137731</v>
      </c>
    </row>
    <row r="12" spans="1:12" s="3" customFormat="1" ht="22.5" customHeight="1" x14ac:dyDescent="0.25">
      <c r="A12" s="315" t="s">
        <v>265</v>
      </c>
      <c r="B12" s="316"/>
      <c r="C12" s="316"/>
      <c r="D12" s="316"/>
      <c r="E12" s="316"/>
      <c r="F12" s="197">
        <f>'rashodi-opći dio'!D4</f>
        <v>1146471996.8900001</v>
      </c>
      <c r="G12" s="197">
        <f>'rashodi-opći dio'!E4</f>
        <v>1633130000</v>
      </c>
      <c r="H12" s="197">
        <f>'rashodi-opći dio'!F4</f>
        <v>1597125699.6699998</v>
      </c>
      <c r="I12" s="196">
        <f>H12/F12*100</f>
        <v>139.30786831274332</v>
      </c>
      <c r="J12" s="196">
        <f>H12/G12*100</f>
        <v>97.795380629221171</v>
      </c>
    </row>
    <row r="13" spans="1:12" s="3" customFormat="1" ht="22.5" customHeight="1" x14ac:dyDescent="0.25">
      <c r="A13" s="315" t="s">
        <v>266</v>
      </c>
      <c r="B13" s="316"/>
      <c r="C13" s="316"/>
      <c r="D13" s="316"/>
      <c r="E13" s="316"/>
      <c r="F13" s="197">
        <f>'rashodi-opći dio'!D78</f>
        <v>171052666.88999999</v>
      </c>
      <c r="G13" s="197">
        <f>'rashodi-opći dio'!E78</f>
        <v>104220000</v>
      </c>
      <c r="H13" s="197">
        <f>'rashodi-opći dio'!F78</f>
        <v>82032081.730000019</v>
      </c>
      <c r="I13" s="196">
        <f>H13/F13*100</f>
        <v>47.95720711139392</v>
      </c>
      <c r="J13" s="196">
        <f t="shared" si="0"/>
        <v>78.710498685473056</v>
      </c>
      <c r="L13" s="4"/>
    </row>
    <row r="14" spans="1:12" s="3" customFormat="1" ht="22.5" customHeight="1" x14ac:dyDescent="0.25">
      <c r="A14" s="315" t="s">
        <v>267</v>
      </c>
      <c r="B14" s="316"/>
      <c r="C14" s="316"/>
      <c r="D14" s="316"/>
      <c r="E14" s="316"/>
      <c r="F14" s="197">
        <f>F10+F11-F12-F13</f>
        <v>-148863219.41000021</v>
      </c>
      <c r="G14" s="197">
        <f>G10+G11-G12-G13</f>
        <v>-125481500</v>
      </c>
      <c r="H14" s="197">
        <f>H10+H11-H12-H13</f>
        <v>85529.640000104904</v>
      </c>
      <c r="I14" s="196">
        <f>H14/F14*100</f>
        <v>-5.7455186270383228E-2</v>
      </c>
      <c r="J14" s="196">
        <f>H14/G14*100</f>
        <v>-6.8161155230137438E-2</v>
      </c>
      <c r="L14" s="4"/>
    </row>
    <row r="15" spans="1:12" s="3" customFormat="1" ht="10.9" customHeight="1" x14ac:dyDescent="0.2">
      <c r="A15" s="12"/>
      <c r="B15" s="50"/>
      <c r="C15" s="50"/>
      <c r="D15" s="50"/>
      <c r="E15" s="50"/>
      <c r="F15" s="4"/>
      <c r="G15" s="4"/>
      <c r="H15" s="168"/>
      <c r="I15" s="168"/>
    </row>
    <row r="16" spans="1:12" s="3" customFormat="1" ht="22.5" customHeight="1" x14ac:dyDescent="0.2">
      <c r="A16" s="311" t="s">
        <v>260</v>
      </c>
      <c r="B16" s="311"/>
      <c r="C16" s="311"/>
      <c r="D16" s="311"/>
      <c r="E16" s="311"/>
      <c r="F16" s="311"/>
      <c r="G16" s="311"/>
      <c r="H16" s="311"/>
      <c r="I16" s="311"/>
      <c r="J16" s="311"/>
      <c r="L16" s="168"/>
    </row>
    <row r="17" spans="1:12" s="3" customFormat="1" ht="12.75" customHeight="1" x14ac:dyDescent="0.2">
      <c r="A17" s="153"/>
      <c r="B17" s="154"/>
      <c r="C17" s="154"/>
      <c r="D17" s="154"/>
      <c r="E17" s="154"/>
      <c r="F17" s="4"/>
      <c r="G17" s="4"/>
      <c r="H17" s="168"/>
      <c r="I17" s="168"/>
    </row>
    <row r="18" spans="1:12" s="36" customFormat="1" ht="27.6" customHeight="1" x14ac:dyDescent="0.3">
      <c r="A18" s="310" t="s">
        <v>261</v>
      </c>
      <c r="B18" s="310"/>
      <c r="C18" s="310"/>
      <c r="D18" s="310"/>
      <c r="E18" s="310"/>
      <c r="F18" s="147" t="s">
        <v>246</v>
      </c>
      <c r="G18" s="142" t="s">
        <v>247</v>
      </c>
      <c r="H18" s="148" t="s">
        <v>244</v>
      </c>
      <c r="I18" s="142" t="s">
        <v>262</v>
      </c>
      <c r="J18" s="142" t="s">
        <v>262</v>
      </c>
    </row>
    <row r="19" spans="1:12" s="36" customFormat="1" ht="12.6" customHeight="1" x14ac:dyDescent="0.3">
      <c r="A19" s="321">
        <v>1</v>
      </c>
      <c r="B19" s="322"/>
      <c r="C19" s="322"/>
      <c r="D19" s="322"/>
      <c r="E19" s="323"/>
      <c r="F19" s="172">
        <v>2</v>
      </c>
      <c r="G19" s="173">
        <v>3</v>
      </c>
      <c r="H19" s="172">
        <v>4</v>
      </c>
      <c r="I19" s="173" t="s">
        <v>257</v>
      </c>
      <c r="J19" s="173" t="s">
        <v>258</v>
      </c>
    </row>
    <row r="20" spans="1:12" s="36" customFormat="1" ht="22.15" customHeight="1" x14ac:dyDescent="0.3">
      <c r="A20" s="325" t="s">
        <v>270</v>
      </c>
      <c r="B20" s="326"/>
      <c r="C20" s="326"/>
      <c r="D20" s="326"/>
      <c r="E20" s="327"/>
      <c r="F20" s="198">
        <f>'račun financiranja'!D5</f>
        <v>168624605.99000001</v>
      </c>
      <c r="G20" s="199">
        <f>'račun financiranja'!E5</f>
        <v>10115000</v>
      </c>
      <c r="H20" s="198">
        <f>'račun financiranja'!F5</f>
        <v>52245392.269999996</v>
      </c>
      <c r="I20" s="200">
        <f>H20/F20*100</f>
        <v>30.983255357820266</v>
      </c>
      <c r="J20" s="196">
        <f>H20/G20*100</f>
        <v>516.51401156697978</v>
      </c>
      <c r="L20" s="165"/>
    </row>
    <row r="21" spans="1:12" s="36" customFormat="1" ht="39" customHeight="1" x14ac:dyDescent="0.3">
      <c r="A21" s="325" t="s">
        <v>271</v>
      </c>
      <c r="B21" s="326"/>
      <c r="C21" s="326"/>
      <c r="D21" s="326"/>
      <c r="E21" s="327"/>
      <c r="F21" s="198">
        <f>'račun financiranja'!D18</f>
        <v>15586448.120000001</v>
      </c>
      <c r="G21" s="199">
        <f>'račun financiranja'!E18</f>
        <v>11662000</v>
      </c>
      <c r="H21" s="198">
        <f>'račun financiranja'!F18</f>
        <v>7534417.4100000001</v>
      </c>
      <c r="I21" s="200">
        <f>H21/F21*100</f>
        <v>48.339540554669995</v>
      </c>
      <c r="J21" s="196">
        <f t="shared" ref="J21:J22" si="1">H21/G21*100</f>
        <v>64.606563282455838</v>
      </c>
      <c r="L21" s="165"/>
    </row>
    <row r="22" spans="1:12" s="36" customFormat="1" ht="22.15" customHeight="1" x14ac:dyDescent="0.3">
      <c r="A22" s="315" t="s">
        <v>268</v>
      </c>
      <c r="B22" s="316"/>
      <c r="C22" s="316"/>
      <c r="D22" s="316"/>
      <c r="E22" s="316"/>
      <c r="F22" s="198">
        <v>198998079.19</v>
      </c>
      <c r="G22" s="199">
        <v>203173017.65000001</v>
      </c>
      <c r="H22" s="198">
        <v>203173017.65000001</v>
      </c>
      <c r="I22" s="200">
        <f>H22/F22*100</f>
        <v>102.09797927547524</v>
      </c>
      <c r="J22" s="196">
        <f t="shared" si="1"/>
        <v>100</v>
      </c>
      <c r="L22" s="165"/>
    </row>
    <row r="23" spans="1:12" s="36" customFormat="1" ht="22.15" customHeight="1" x14ac:dyDescent="0.3">
      <c r="A23" s="315" t="s">
        <v>273</v>
      </c>
      <c r="B23" s="316"/>
      <c r="C23" s="316"/>
      <c r="D23" s="316"/>
      <c r="E23" s="316"/>
      <c r="F23" s="198">
        <f>-(F20-F21+F22+F14)</f>
        <v>-203173017.6499998</v>
      </c>
      <c r="G23" s="198">
        <f>-(G20-G21+G22+G14)</f>
        <v>-76144517.650000006</v>
      </c>
      <c r="H23" s="198">
        <f>-(H20-H21+H22+H14)</f>
        <v>-247969522.1500001</v>
      </c>
      <c r="I23" s="200" t="s">
        <v>203</v>
      </c>
      <c r="J23" s="201" t="s">
        <v>203</v>
      </c>
      <c r="L23" s="165"/>
    </row>
    <row r="24" spans="1:12" s="36" customFormat="1" ht="22.5" customHeight="1" x14ac:dyDescent="0.3">
      <c r="A24" s="315" t="s">
        <v>269</v>
      </c>
      <c r="B24" s="316"/>
      <c r="C24" s="316"/>
      <c r="D24" s="316"/>
      <c r="E24" s="316"/>
      <c r="F24" s="202">
        <f>F20-F21+F22+F23</f>
        <v>148863219.41000021</v>
      </c>
      <c r="G24" s="202">
        <f>G20-G21+G22+G23</f>
        <v>125481500</v>
      </c>
      <c r="H24" s="202">
        <f>H20-H21+H22+H23</f>
        <v>-85529.640000104904</v>
      </c>
      <c r="I24" s="200">
        <f>H24/F24*100</f>
        <v>-5.7455186270383228E-2</v>
      </c>
      <c r="J24" s="196">
        <f>H24/G24*100</f>
        <v>-6.8161155230137438E-2</v>
      </c>
      <c r="L24" s="165"/>
    </row>
    <row r="25" spans="1:12" s="36" customFormat="1" ht="22.5" customHeight="1" x14ac:dyDescent="0.3">
      <c r="A25" s="53"/>
      <c r="B25" s="52"/>
      <c r="C25" s="52"/>
      <c r="D25" s="52"/>
      <c r="E25" s="52"/>
      <c r="F25" s="165"/>
      <c r="G25" s="165"/>
      <c r="H25" s="165"/>
      <c r="I25" s="169"/>
      <c r="L25" s="165"/>
    </row>
    <row r="26" spans="1:12" s="36" customFormat="1" ht="22.5" customHeight="1" x14ac:dyDescent="0.3">
      <c r="A26" s="315" t="s">
        <v>272</v>
      </c>
      <c r="B26" s="316"/>
      <c r="C26" s="316"/>
      <c r="D26" s="316"/>
      <c r="E26" s="316"/>
      <c r="F26" s="202">
        <f>F14+F24</f>
        <v>0</v>
      </c>
      <c r="G26" s="202">
        <f>G14+G24</f>
        <v>0</v>
      </c>
      <c r="H26" s="202">
        <f>H14+H24</f>
        <v>0</v>
      </c>
      <c r="I26" s="201" t="s">
        <v>203</v>
      </c>
      <c r="J26" s="201" t="s">
        <v>203</v>
      </c>
    </row>
    <row r="27" spans="1:12" s="36" customFormat="1" ht="18" customHeight="1" x14ac:dyDescent="0.35">
      <c r="A27" s="37"/>
      <c r="B27" s="38"/>
      <c r="C27" s="38"/>
      <c r="D27" s="38"/>
      <c r="E27" s="38"/>
      <c r="F27" s="165"/>
      <c r="G27" s="165"/>
      <c r="H27" s="169"/>
      <c r="I27" s="169"/>
    </row>
    <row r="28" spans="1:12" s="3" customFormat="1" x14ac:dyDescent="0.2">
      <c r="D28" s="24"/>
      <c r="F28" s="4"/>
      <c r="G28" s="4"/>
      <c r="H28" s="168"/>
      <c r="I28" s="168"/>
    </row>
    <row r="29" spans="1:12" s="3" customFormat="1" x14ac:dyDescent="0.2">
      <c r="D29" s="24"/>
      <c r="F29" s="4"/>
      <c r="G29" s="4"/>
      <c r="H29" s="168"/>
      <c r="I29" s="168"/>
    </row>
    <row r="30" spans="1:12" s="3" customFormat="1" x14ac:dyDescent="0.2">
      <c r="D30" s="24"/>
      <c r="F30" s="4"/>
      <c r="G30" s="4"/>
      <c r="H30" s="168"/>
      <c r="I30" s="168"/>
    </row>
    <row r="31" spans="1:12" s="3" customFormat="1" x14ac:dyDescent="0.2">
      <c r="D31" s="24"/>
      <c r="F31" s="4"/>
      <c r="G31" s="4"/>
      <c r="H31" s="168"/>
      <c r="I31" s="168"/>
    </row>
    <row r="32" spans="1:12" s="3" customFormat="1" x14ac:dyDescent="0.2">
      <c r="D32" s="24"/>
      <c r="F32" s="4"/>
      <c r="G32" s="4"/>
      <c r="H32" s="168"/>
      <c r="I32" s="168"/>
    </row>
    <row r="33" spans="4:9" s="3" customFormat="1" x14ac:dyDescent="0.2">
      <c r="D33" s="24"/>
      <c r="F33" s="4"/>
      <c r="G33" s="4"/>
      <c r="H33" s="168"/>
      <c r="I33" s="168"/>
    </row>
    <row r="34" spans="4:9" s="3" customFormat="1" x14ac:dyDescent="0.2">
      <c r="D34" s="24"/>
      <c r="F34" s="4"/>
      <c r="G34" s="4"/>
      <c r="H34" s="168"/>
      <c r="I34" s="168"/>
    </row>
    <row r="35" spans="4:9" s="3" customFormat="1" x14ac:dyDescent="0.2">
      <c r="D35" s="24"/>
      <c r="F35" s="4"/>
      <c r="G35" s="4"/>
      <c r="H35" s="168"/>
      <c r="I35" s="168"/>
    </row>
    <row r="36" spans="4:9" s="3" customFormat="1" x14ac:dyDescent="0.2">
      <c r="D36" s="24"/>
      <c r="F36" s="4"/>
      <c r="G36" s="4"/>
      <c r="H36" s="168"/>
      <c r="I36" s="168"/>
    </row>
    <row r="37" spans="4:9" s="3" customFormat="1" x14ac:dyDescent="0.2">
      <c r="D37" s="24"/>
      <c r="F37" s="4"/>
      <c r="G37" s="4"/>
      <c r="H37" s="168"/>
      <c r="I37" s="168"/>
    </row>
    <row r="38" spans="4:9" s="3" customFormat="1" x14ac:dyDescent="0.2">
      <c r="D38" s="24"/>
      <c r="F38" s="4"/>
      <c r="G38" s="4"/>
      <c r="H38" s="168"/>
      <c r="I38" s="168"/>
    </row>
    <row r="39" spans="4:9" s="3" customFormat="1" x14ac:dyDescent="0.2">
      <c r="D39" s="24"/>
      <c r="F39" s="4"/>
      <c r="G39" s="4"/>
      <c r="H39" s="168"/>
      <c r="I39" s="168"/>
    </row>
    <row r="40" spans="4:9" s="3" customFormat="1" x14ac:dyDescent="0.2">
      <c r="D40" s="24"/>
      <c r="F40" s="4"/>
      <c r="G40" s="4"/>
      <c r="H40" s="168"/>
      <c r="I40" s="168"/>
    </row>
    <row r="41" spans="4:9" s="3" customFormat="1" x14ac:dyDescent="0.2">
      <c r="D41" s="24"/>
      <c r="F41" s="4"/>
      <c r="G41" s="4"/>
      <c r="H41" s="168"/>
      <c r="I41" s="168"/>
    </row>
    <row r="42" spans="4:9" s="3" customFormat="1" x14ac:dyDescent="0.2">
      <c r="D42" s="24"/>
      <c r="F42" s="4"/>
      <c r="G42" s="4"/>
      <c r="H42" s="168"/>
      <c r="I42" s="168"/>
    </row>
    <row r="43" spans="4:9" s="3" customFormat="1" x14ac:dyDescent="0.2">
      <c r="D43" s="24"/>
      <c r="F43" s="4"/>
      <c r="G43" s="4"/>
      <c r="H43" s="168"/>
      <c r="I43" s="168"/>
    </row>
    <row r="44" spans="4:9" s="3" customFormat="1" x14ac:dyDescent="0.2">
      <c r="D44" s="24"/>
      <c r="F44" s="4"/>
      <c r="G44" s="4"/>
      <c r="H44" s="168"/>
      <c r="I44" s="168"/>
    </row>
    <row r="45" spans="4:9" s="3" customFormat="1" x14ac:dyDescent="0.2">
      <c r="D45" s="24"/>
      <c r="F45" s="4"/>
      <c r="G45" s="4"/>
      <c r="H45" s="168"/>
      <c r="I45" s="168"/>
    </row>
    <row r="46" spans="4:9" s="3" customFormat="1" x14ac:dyDescent="0.2">
      <c r="D46" s="24"/>
      <c r="F46" s="4"/>
      <c r="G46" s="4"/>
      <c r="H46" s="168"/>
      <c r="I46" s="168"/>
    </row>
    <row r="47" spans="4:9" s="3" customFormat="1" x14ac:dyDescent="0.2">
      <c r="D47" s="24"/>
      <c r="F47" s="4"/>
      <c r="G47" s="4"/>
      <c r="H47" s="168"/>
      <c r="I47" s="168"/>
    </row>
    <row r="48" spans="4:9" s="3" customFormat="1" x14ac:dyDescent="0.2">
      <c r="D48" s="24"/>
      <c r="F48" s="4"/>
      <c r="G48" s="4"/>
      <c r="H48" s="168"/>
      <c r="I48" s="168"/>
    </row>
    <row r="49" spans="4:9" s="3" customFormat="1" x14ac:dyDescent="0.2">
      <c r="D49" s="24"/>
      <c r="F49" s="4"/>
      <c r="G49" s="4"/>
      <c r="H49" s="168"/>
      <c r="I49" s="168"/>
    </row>
    <row r="50" spans="4:9" s="3" customFormat="1" x14ac:dyDescent="0.2">
      <c r="D50" s="24"/>
      <c r="F50" s="4"/>
      <c r="G50" s="4"/>
      <c r="H50" s="168"/>
      <c r="I50" s="168"/>
    </row>
    <row r="51" spans="4:9" s="3" customFormat="1" x14ac:dyDescent="0.2">
      <c r="D51" s="24"/>
      <c r="F51" s="4"/>
      <c r="G51" s="4"/>
      <c r="H51" s="168"/>
      <c r="I51" s="168"/>
    </row>
    <row r="52" spans="4:9" s="3" customFormat="1" x14ac:dyDescent="0.2">
      <c r="D52" s="24"/>
      <c r="F52" s="4"/>
      <c r="G52" s="4"/>
      <c r="H52" s="168"/>
      <c r="I52" s="168"/>
    </row>
    <row r="53" spans="4:9" s="3" customFormat="1" x14ac:dyDescent="0.2">
      <c r="D53" s="24"/>
      <c r="F53" s="4"/>
      <c r="G53" s="4"/>
      <c r="H53" s="168"/>
      <c r="I53" s="168"/>
    </row>
    <row r="54" spans="4:9" s="3" customFormat="1" x14ac:dyDescent="0.2">
      <c r="D54" s="24"/>
      <c r="F54" s="4"/>
      <c r="G54" s="4"/>
      <c r="H54" s="168"/>
      <c r="I54" s="168"/>
    </row>
    <row r="55" spans="4:9" s="3" customFormat="1" x14ac:dyDescent="0.2">
      <c r="D55" s="24"/>
      <c r="F55" s="4"/>
      <c r="G55" s="4"/>
      <c r="H55" s="168"/>
      <c r="I55" s="168"/>
    </row>
    <row r="56" spans="4:9" s="3" customFormat="1" x14ac:dyDescent="0.2">
      <c r="D56" s="24"/>
      <c r="F56" s="4"/>
      <c r="G56" s="4"/>
      <c r="H56" s="168"/>
      <c r="I56" s="168"/>
    </row>
    <row r="57" spans="4:9" s="3" customFormat="1" x14ac:dyDescent="0.2">
      <c r="D57" s="24"/>
      <c r="F57" s="4"/>
      <c r="G57" s="4"/>
      <c r="H57" s="168"/>
      <c r="I57" s="168"/>
    </row>
    <row r="58" spans="4:9" s="3" customFormat="1" x14ac:dyDescent="0.2">
      <c r="D58" s="24"/>
      <c r="F58" s="4"/>
      <c r="G58" s="4"/>
      <c r="H58" s="168"/>
      <c r="I58" s="168"/>
    </row>
    <row r="59" spans="4:9" s="3" customFormat="1" x14ac:dyDescent="0.2">
      <c r="D59" s="24"/>
      <c r="F59" s="4"/>
      <c r="G59" s="4"/>
      <c r="H59" s="168"/>
      <c r="I59" s="168"/>
    </row>
    <row r="60" spans="4:9" s="3" customFormat="1" x14ac:dyDescent="0.2">
      <c r="D60" s="24"/>
      <c r="F60" s="4"/>
      <c r="G60" s="4"/>
      <c r="H60" s="168"/>
      <c r="I60" s="168"/>
    </row>
    <row r="61" spans="4:9" s="3" customFormat="1" x14ac:dyDescent="0.2">
      <c r="D61" s="24"/>
      <c r="F61" s="4"/>
      <c r="G61" s="4"/>
      <c r="H61" s="168"/>
      <c r="I61" s="168"/>
    </row>
    <row r="62" spans="4:9" s="3" customFormat="1" x14ac:dyDescent="0.2">
      <c r="D62" s="24"/>
      <c r="F62" s="4"/>
      <c r="G62" s="4"/>
      <c r="H62" s="168"/>
      <c r="I62" s="168"/>
    </row>
    <row r="63" spans="4:9" s="3" customFormat="1" x14ac:dyDescent="0.2">
      <c r="D63" s="24"/>
      <c r="F63" s="4"/>
      <c r="G63" s="4"/>
      <c r="H63" s="168"/>
      <c r="I63" s="168"/>
    </row>
    <row r="64" spans="4:9" s="3" customFormat="1" x14ac:dyDescent="0.2">
      <c r="D64" s="24"/>
      <c r="F64" s="4"/>
      <c r="G64" s="4"/>
      <c r="H64" s="168"/>
      <c r="I64" s="168"/>
    </row>
    <row r="65" spans="4:9" s="3" customFormat="1" x14ac:dyDescent="0.2">
      <c r="D65" s="24"/>
      <c r="F65" s="4"/>
      <c r="G65" s="4"/>
      <c r="H65" s="168"/>
      <c r="I65" s="168"/>
    </row>
    <row r="66" spans="4:9" s="3" customFormat="1" x14ac:dyDescent="0.2">
      <c r="D66" s="24"/>
      <c r="F66" s="4"/>
      <c r="G66" s="4"/>
      <c r="H66" s="168"/>
      <c r="I66" s="168"/>
    </row>
    <row r="67" spans="4:9" s="3" customFormat="1" x14ac:dyDescent="0.2">
      <c r="D67" s="24"/>
      <c r="F67" s="4"/>
      <c r="G67" s="4"/>
      <c r="H67" s="168"/>
      <c r="I67" s="168"/>
    </row>
    <row r="68" spans="4:9" s="3" customFormat="1" x14ac:dyDescent="0.2">
      <c r="D68" s="24"/>
      <c r="F68" s="4"/>
      <c r="G68" s="4"/>
      <c r="H68" s="168"/>
      <c r="I68" s="168"/>
    </row>
    <row r="69" spans="4:9" s="3" customFormat="1" x14ac:dyDescent="0.2">
      <c r="D69" s="24"/>
      <c r="F69" s="4"/>
      <c r="G69" s="4"/>
      <c r="H69" s="168"/>
      <c r="I69" s="168"/>
    </row>
    <row r="70" spans="4:9" s="3" customFormat="1" x14ac:dyDescent="0.2">
      <c r="D70" s="24"/>
      <c r="F70" s="4"/>
      <c r="G70" s="4"/>
      <c r="H70" s="168"/>
      <c r="I70" s="168"/>
    </row>
    <row r="71" spans="4:9" s="3" customFormat="1" x14ac:dyDescent="0.2">
      <c r="D71" s="24"/>
      <c r="F71" s="4"/>
      <c r="G71" s="4"/>
      <c r="H71" s="168"/>
      <c r="I71" s="168"/>
    </row>
    <row r="72" spans="4:9" s="3" customFormat="1" x14ac:dyDescent="0.2">
      <c r="D72" s="24"/>
      <c r="F72" s="4"/>
      <c r="G72" s="4"/>
      <c r="H72" s="168"/>
      <c r="I72" s="168"/>
    </row>
    <row r="73" spans="4:9" s="3" customFormat="1" x14ac:dyDescent="0.2">
      <c r="D73" s="24"/>
      <c r="F73" s="4"/>
      <c r="G73" s="4"/>
      <c r="H73" s="168"/>
      <c r="I73" s="168"/>
    </row>
    <row r="74" spans="4:9" s="3" customFormat="1" x14ac:dyDescent="0.2">
      <c r="D74" s="24"/>
      <c r="F74" s="4"/>
      <c r="G74" s="4"/>
      <c r="H74" s="168"/>
      <c r="I74" s="168"/>
    </row>
    <row r="75" spans="4:9" s="3" customFormat="1" x14ac:dyDescent="0.2">
      <c r="D75" s="24"/>
      <c r="F75" s="4"/>
      <c r="G75" s="4"/>
      <c r="H75" s="168"/>
      <c r="I75" s="168"/>
    </row>
    <row r="76" spans="4:9" s="3" customFormat="1" x14ac:dyDescent="0.2">
      <c r="D76" s="24"/>
      <c r="F76" s="4"/>
      <c r="G76" s="4"/>
      <c r="H76" s="168"/>
      <c r="I76" s="168"/>
    </row>
    <row r="77" spans="4:9" s="3" customFormat="1" x14ac:dyDescent="0.2">
      <c r="D77" s="24"/>
      <c r="F77" s="4"/>
      <c r="G77" s="4"/>
      <c r="H77" s="168"/>
      <c r="I77" s="168"/>
    </row>
    <row r="78" spans="4:9" s="3" customFormat="1" x14ac:dyDescent="0.2">
      <c r="D78" s="24"/>
      <c r="F78" s="4"/>
      <c r="G78" s="4"/>
      <c r="H78" s="168"/>
      <c r="I78" s="168"/>
    </row>
    <row r="79" spans="4:9" s="3" customFormat="1" x14ac:dyDescent="0.2">
      <c r="D79" s="24"/>
      <c r="F79" s="4"/>
      <c r="G79" s="4"/>
      <c r="H79" s="168"/>
      <c r="I79" s="168"/>
    </row>
    <row r="80" spans="4:9" s="3" customFormat="1" x14ac:dyDescent="0.2">
      <c r="D80" s="24"/>
      <c r="F80" s="4"/>
      <c r="G80" s="4"/>
      <c r="H80" s="168"/>
      <c r="I80" s="168"/>
    </row>
    <row r="81" spans="4:9" s="3" customFormat="1" x14ac:dyDescent="0.2">
      <c r="D81" s="24"/>
      <c r="F81" s="4"/>
      <c r="G81" s="4"/>
      <c r="H81" s="168"/>
      <c r="I81" s="168"/>
    </row>
    <row r="82" spans="4:9" s="3" customFormat="1" x14ac:dyDescent="0.2">
      <c r="D82" s="24"/>
      <c r="F82" s="4"/>
      <c r="G82" s="4"/>
      <c r="H82" s="168"/>
      <c r="I82" s="168"/>
    </row>
    <row r="83" spans="4:9" s="3" customFormat="1" x14ac:dyDescent="0.2">
      <c r="D83" s="24"/>
      <c r="F83" s="4"/>
      <c r="G83" s="4"/>
      <c r="H83" s="168"/>
      <c r="I83" s="168"/>
    </row>
    <row r="84" spans="4:9" s="3" customFormat="1" x14ac:dyDescent="0.2">
      <c r="D84" s="24"/>
      <c r="F84" s="4"/>
      <c r="G84" s="4"/>
      <c r="H84" s="168"/>
      <c r="I84" s="168"/>
    </row>
    <row r="85" spans="4:9" s="3" customFormat="1" x14ac:dyDescent="0.2">
      <c r="D85" s="24"/>
      <c r="F85" s="4"/>
      <c r="G85" s="4"/>
      <c r="H85" s="168"/>
      <c r="I85" s="168"/>
    </row>
    <row r="86" spans="4:9" s="3" customFormat="1" x14ac:dyDescent="0.2">
      <c r="D86" s="24"/>
      <c r="F86" s="4"/>
      <c r="G86" s="4"/>
      <c r="H86" s="168"/>
      <c r="I86" s="168"/>
    </row>
    <row r="87" spans="4:9" s="3" customFormat="1" x14ac:dyDescent="0.2">
      <c r="D87" s="24"/>
      <c r="F87" s="4"/>
      <c r="G87" s="4"/>
      <c r="H87" s="168"/>
      <c r="I87" s="168"/>
    </row>
    <row r="88" spans="4:9" s="3" customFormat="1" x14ac:dyDescent="0.2">
      <c r="D88" s="24"/>
      <c r="F88" s="4"/>
      <c r="G88" s="4"/>
      <c r="H88" s="168"/>
      <c r="I88" s="168"/>
    </row>
    <row r="89" spans="4:9" s="3" customFormat="1" x14ac:dyDescent="0.2">
      <c r="D89" s="24"/>
      <c r="F89" s="4"/>
      <c r="G89" s="4"/>
      <c r="H89" s="168"/>
      <c r="I89" s="168"/>
    </row>
    <row r="90" spans="4:9" s="3" customFormat="1" x14ac:dyDescent="0.2">
      <c r="D90" s="24"/>
      <c r="F90" s="4"/>
      <c r="G90" s="4"/>
      <c r="H90" s="168"/>
      <c r="I90" s="168"/>
    </row>
    <row r="91" spans="4:9" s="3" customFormat="1" x14ac:dyDescent="0.2">
      <c r="D91" s="24"/>
      <c r="F91" s="4"/>
      <c r="G91" s="4"/>
      <c r="H91" s="168"/>
      <c r="I91" s="168"/>
    </row>
    <row r="92" spans="4:9" s="3" customFormat="1" x14ac:dyDescent="0.2">
      <c r="D92" s="24"/>
      <c r="F92" s="4"/>
      <c r="G92" s="4"/>
      <c r="H92" s="168"/>
      <c r="I92" s="168"/>
    </row>
    <row r="93" spans="4:9" s="3" customFormat="1" x14ac:dyDescent="0.2">
      <c r="D93" s="24"/>
      <c r="F93" s="4"/>
      <c r="G93" s="4"/>
      <c r="H93" s="168"/>
      <c r="I93" s="168"/>
    </row>
    <row r="94" spans="4:9" s="3" customFormat="1" x14ac:dyDescent="0.2">
      <c r="D94" s="24"/>
      <c r="F94" s="4"/>
      <c r="G94" s="4"/>
      <c r="H94" s="168"/>
      <c r="I94" s="168"/>
    </row>
    <row r="95" spans="4:9" s="3" customFormat="1" x14ac:dyDescent="0.2">
      <c r="D95" s="24"/>
      <c r="F95" s="4"/>
      <c r="G95" s="4"/>
      <c r="H95" s="168"/>
      <c r="I95" s="168"/>
    </row>
    <row r="96" spans="4:9" s="3" customFormat="1" x14ac:dyDescent="0.2">
      <c r="D96" s="24"/>
      <c r="F96" s="4"/>
      <c r="G96" s="4"/>
      <c r="H96" s="168"/>
      <c r="I96" s="168"/>
    </row>
    <row r="97" spans="4:9" s="3" customFormat="1" x14ac:dyDescent="0.2">
      <c r="D97" s="24"/>
      <c r="F97" s="4"/>
      <c r="G97" s="4"/>
      <c r="H97" s="168"/>
      <c r="I97" s="168"/>
    </row>
    <row r="98" spans="4:9" s="3" customFormat="1" x14ac:dyDescent="0.2">
      <c r="D98" s="24"/>
      <c r="F98" s="4"/>
      <c r="G98" s="4"/>
      <c r="H98" s="168"/>
      <c r="I98" s="168"/>
    </row>
    <row r="99" spans="4:9" s="3" customFormat="1" x14ac:dyDescent="0.2">
      <c r="D99" s="24"/>
      <c r="F99" s="4"/>
      <c r="G99" s="4"/>
      <c r="H99" s="168"/>
      <c r="I99" s="168"/>
    </row>
    <row r="100" spans="4:9" s="3" customFormat="1" x14ac:dyDescent="0.2">
      <c r="D100" s="24"/>
      <c r="F100" s="4"/>
      <c r="G100" s="4"/>
      <c r="H100" s="168"/>
      <c r="I100" s="168"/>
    </row>
    <row r="101" spans="4:9" s="3" customFormat="1" x14ac:dyDescent="0.2">
      <c r="D101" s="24"/>
      <c r="F101" s="4"/>
      <c r="G101" s="4"/>
      <c r="H101" s="168"/>
      <c r="I101" s="168"/>
    </row>
    <row r="102" spans="4:9" s="3" customFormat="1" x14ac:dyDescent="0.2">
      <c r="D102" s="24"/>
      <c r="F102" s="4"/>
      <c r="G102" s="4"/>
      <c r="H102" s="168"/>
      <c r="I102" s="168"/>
    </row>
    <row r="103" spans="4:9" s="3" customFormat="1" x14ac:dyDescent="0.2">
      <c r="D103" s="24"/>
      <c r="F103" s="4"/>
      <c r="G103" s="4"/>
      <c r="H103" s="168"/>
      <c r="I103" s="168"/>
    </row>
    <row r="104" spans="4:9" s="3" customFormat="1" x14ac:dyDescent="0.2">
      <c r="D104" s="24"/>
      <c r="F104" s="4"/>
      <c r="G104" s="4"/>
      <c r="H104" s="168"/>
      <c r="I104" s="168"/>
    </row>
    <row r="105" spans="4:9" s="3" customFormat="1" x14ac:dyDescent="0.2">
      <c r="D105" s="24"/>
      <c r="F105" s="4"/>
      <c r="G105" s="4"/>
      <c r="H105" s="168"/>
      <c r="I105" s="168"/>
    </row>
    <row r="106" spans="4:9" s="3" customFormat="1" x14ac:dyDescent="0.2">
      <c r="D106" s="24"/>
      <c r="F106" s="4"/>
      <c r="G106" s="4"/>
      <c r="H106" s="168"/>
      <c r="I106" s="168"/>
    </row>
    <row r="107" spans="4:9" s="3" customFormat="1" x14ac:dyDescent="0.2">
      <c r="D107" s="24"/>
      <c r="F107" s="4"/>
      <c r="G107" s="4"/>
      <c r="H107" s="168"/>
      <c r="I107" s="168"/>
    </row>
    <row r="108" spans="4:9" s="3" customFormat="1" x14ac:dyDescent="0.2">
      <c r="D108" s="24"/>
      <c r="F108" s="4"/>
      <c r="G108" s="4"/>
      <c r="H108" s="168"/>
      <c r="I108" s="168"/>
    </row>
    <row r="109" spans="4:9" s="3" customFormat="1" x14ac:dyDescent="0.2">
      <c r="D109" s="24"/>
      <c r="F109" s="4"/>
      <c r="G109" s="4"/>
      <c r="H109" s="168"/>
      <c r="I109" s="168"/>
    </row>
    <row r="110" spans="4:9" s="3" customFormat="1" x14ac:dyDescent="0.2">
      <c r="D110" s="24"/>
      <c r="F110" s="4"/>
      <c r="G110" s="4"/>
      <c r="H110" s="168"/>
      <c r="I110" s="168"/>
    </row>
    <row r="111" spans="4:9" s="3" customFormat="1" x14ac:dyDescent="0.2">
      <c r="D111" s="24"/>
      <c r="F111" s="4"/>
      <c r="G111" s="4"/>
      <c r="H111" s="168"/>
      <c r="I111" s="168"/>
    </row>
    <row r="112" spans="4:9" s="3" customFormat="1" x14ac:dyDescent="0.2">
      <c r="D112" s="24"/>
      <c r="F112" s="4"/>
      <c r="G112" s="4"/>
      <c r="H112" s="168"/>
      <c r="I112" s="168"/>
    </row>
    <row r="113" spans="4:9" s="3" customFormat="1" x14ac:dyDescent="0.2">
      <c r="D113" s="24"/>
      <c r="F113" s="4"/>
      <c r="G113" s="4"/>
      <c r="H113" s="168"/>
      <c r="I113" s="168"/>
    </row>
    <row r="114" spans="4:9" s="3" customFormat="1" x14ac:dyDescent="0.2">
      <c r="D114" s="24"/>
      <c r="F114" s="4"/>
      <c r="G114" s="4"/>
      <c r="H114" s="168"/>
      <c r="I114" s="168"/>
    </row>
    <row r="115" spans="4:9" s="3" customFormat="1" x14ac:dyDescent="0.2">
      <c r="D115" s="24"/>
      <c r="F115" s="4"/>
      <c r="G115" s="4"/>
      <c r="H115" s="168"/>
      <c r="I115" s="168"/>
    </row>
    <row r="116" spans="4:9" s="3" customFormat="1" x14ac:dyDescent="0.2">
      <c r="D116" s="24"/>
      <c r="F116" s="4"/>
      <c r="G116" s="4"/>
      <c r="H116" s="168"/>
      <c r="I116" s="168"/>
    </row>
    <row r="117" spans="4:9" s="3" customFormat="1" x14ac:dyDescent="0.2">
      <c r="D117" s="24"/>
      <c r="F117" s="4"/>
      <c r="G117" s="4"/>
      <c r="H117" s="168"/>
      <c r="I117" s="168"/>
    </row>
    <row r="118" spans="4:9" s="3" customFormat="1" x14ac:dyDescent="0.2">
      <c r="D118" s="24"/>
      <c r="F118" s="4"/>
      <c r="G118" s="4"/>
      <c r="H118" s="168"/>
      <c r="I118" s="168"/>
    </row>
    <row r="119" spans="4:9" s="3" customFormat="1" x14ac:dyDescent="0.2">
      <c r="D119" s="24"/>
      <c r="F119" s="4"/>
      <c r="G119" s="4"/>
      <c r="H119" s="168"/>
      <c r="I119" s="168"/>
    </row>
    <row r="120" spans="4:9" s="3" customFormat="1" x14ac:dyDescent="0.2">
      <c r="D120" s="24"/>
      <c r="F120" s="4"/>
      <c r="G120" s="4"/>
      <c r="H120" s="168"/>
      <c r="I120" s="168"/>
    </row>
    <row r="121" spans="4:9" s="3" customFormat="1" x14ac:dyDescent="0.2">
      <c r="D121" s="24"/>
      <c r="F121" s="4"/>
      <c r="G121" s="4"/>
      <c r="H121" s="168"/>
      <c r="I121" s="168"/>
    </row>
    <row r="122" spans="4:9" s="3" customFormat="1" x14ac:dyDescent="0.2">
      <c r="D122" s="24"/>
      <c r="F122" s="4"/>
      <c r="G122" s="4"/>
      <c r="H122" s="168"/>
      <c r="I122" s="168"/>
    </row>
    <row r="123" spans="4:9" s="3" customFormat="1" x14ac:dyDescent="0.2">
      <c r="D123" s="24"/>
      <c r="F123" s="4"/>
      <c r="G123" s="4"/>
      <c r="H123" s="168"/>
      <c r="I123" s="168"/>
    </row>
    <row r="124" spans="4:9" s="3" customFormat="1" x14ac:dyDescent="0.2">
      <c r="D124" s="24"/>
      <c r="F124" s="4"/>
      <c r="G124" s="4"/>
      <c r="H124" s="168"/>
      <c r="I124" s="168"/>
    </row>
    <row r="125" spans="4:9" s="3" customFormat="1" x14ac:dyDescent="0.2">
      <c r="D125" s="24"/>
      <c r="F125" s="4"/>
      <c r="G125" s="4"/>
      <c r="H125" s="168"/>
      <c r="I125" s="168"/>
    </row>
    <row r="126" spans="4:9" s="3" customFormat="1" x14ac:dyDescent="0.2">
      <c r="D126" s="24"/>
      <c r="F126" s="4"/>
      <c r="G126" s="4"/>
      <c r="H126" s="168"/>
      <c r="I126" s="168"/>
    </row>
    <row r="127" spans="4:9" s="3" customFormat="1" x14ac:dyDescent="0.2">
      <c r="D127" s="24"/>
      <c r="F127" s="4"/>
      <c r="G127" s="4"/>
      <c r="H127" s="168"/>
      <c r="I127" s="168"/>
    </row>
    <row r="128" spans="4:9" s="3" customFormat="1" x14ac:dyDescent="0.2">
      <c r="D128" s="24"/>
      <c r="F128" s="4"/>
      <c r="G128" s="4"/>
      <c r="H128" s="168"/>
      <c r="I128" s="168"/>
    </row>
    <row r="129" spans="4:9" s="3" customFormat="1" x14ac:dyDescent="0.2">
      <c r="D129" s="24"/>
      <c r="F129" s="4"/>
      <c r="G129" s="4"/>
      <c r="H129" s="168"/>
      <c r="I129" s="168"/>
    </row>
    <row r="130" spans="4:9" s="3" customFormat="1" x14ac:dyDescent="0.2">
      <c r="D130" s="24"/>
      <c r="F130" s="4"/>
      <c r="G130" s="4"/>
      <c r="H130" s="168"/>
      <c r="I130" s="168"/>
    </row>
    <row r="131" spans="4:9" s="3" customFormat="1" x14ac:dyDescent="0.2">
      <c r="D131" s="24"/>
      <c r="F131" s="4"/>
      <c r="G131" s="4"/>
      <c r="H131" s="168"/>
      <c r="I131" s="168"/>
    </row>
    <row r="132" spans="4:9" s="3" customFormat="1" x14ac:dyDescent="0.2">
      <c r="D132" s="24"/>
      <c r="F132" s="4"/>
      <c r="G132" s="4"/>
      <c r="H132" s="168"/>
      <c r="I132" s="168"/>
    </row>
    <row r="133" spans="4:9" s="3" customFormat="1" x14ac:dyDescent="0.2">
      <c r="D133" s="24"/>
      <c r="F133" s="4"/>
      <c r="G133" s="4"/>
      <c r="H133" s="168"/>
      <c r="I133" s="168"/>
    </row>
    <row r="134" spans="4:9" s="3" customFormat="1" x14ac:dyDescent="0.2">
      <c r="D134" s="24"/>
      <c r="F134" s="4"/>
      <c r="G134" s="4"/>
      <c r="H134" s="168"/>
      <c r="I134" s="168"/>
    </row>
    <row r="135" spans="4:9" s="3" customFormat="1" x14ac:dyDescent="0.2">
      <c r="D135" s="24"/>
      <c r="F135" s="4"/>
      <c r="G135" s="4"/>
      <c r="H135" s="168"/>
      <c r="I135" s="168"/>
    </row>
    <row r="136" spans="4:9" s="3" customFormat="1" x14ac:dyDescent="0.2">
      <c r="D136" s="24"/>
      <c r="F136" s="4"/>
      <c r="G136" s="4"/>
      <c r="H136" s="168"/>
      <c r="I136" s="168"/>
    </row>
    <row r="137" spans="4:9" s="3" customFormat="1" x14ac:dyDescent="0.2">
      <c r="D137" s="24"/>
      <c r="F137" s="4"/>
      <c r="G137" s="4"/>
      <c r="H137" s="168"/>
      <c r="I137" s="168"/>
    </row>
    <row r="138" spans="4:9" s="3" customFormat="1" x14ac:dyDescent="0.2">
      <c r="D138" s="24"/>
      <c r="F138" s="4"/>
      <c r="G138" s="4"/>
      <c r="H138" s="168"/>
      <c r="I138" s="168"/>
    </row>
    <row r="139" spans="4:9" s="3" customFormat="1" x14ac:dyDescent="0.2">
      <c r="D139" s="24"/>
      <c r="F139" s="4"/>
      <c r="G139" s="4"/>
      <c r="H139" s="168"/>
      <c r="I139" s="168"/>
    </row>
    <row r="140" spans="4:9" s="3" customFormat="1" x14ac:dyDescent="0.2">
      <c r="D140" s="24"/>
      <c r="F140" s="4"/>
      <c r="G140" s="4"/>
      <c r="H140" s="168"/>
      <c r="I140" s="168"/>
    </row>
    <row r="141" spans="4:9" s="3" customFormat="1" x14ac:dyDescent="0.2">
      <c r="D141" s="24"/>
      <c r="F141" s="4"/>
      <c r="G141" s="4"/>
      <c r="H141" s="168"/>
      <c r="I141" s="168"/>
    </row>
    <row r="142" spans="4:9" s="3" customFormat="1" x14ac:dyDescent="0.2">
      <c r="D142" s="24"/>
      <c r="F142" s="4"/>
      <c r="G142" s="4"/>
      <c r="H142" s="168"/>
      <c r="I142" s="168"/>
    </row>
    <row r="143" spans="4:9" s="3" customFormat="1" x14ac:dyDescent="0.2">
      <c r="D143" s="24"/>
      <c r="F143" s="4"/>
      <c r="G143" s="4"/>
      <c r="H143" s="168"/>
      <c r="I143" s="168"/>
    </row>
    <row r="144" spans="4:9" s="3" customFormat="1" x14ac:dyDescent="0.2">
      <c r="D144" s="24"/>
      <c r="F144" s="4"/>
      <c r="G144" s="4"/>
      <c r="H144" s="168"/>
      <c r="I144" s="168"/>
    </row>
    <row r="145" spans="4:9" s="3" customFormat="1" x14ac:dyDescent="0.2">
      <c r="D145" s="24"/>
      <c r="F145" s="4"/>
      <c r="G145" s="4"/>
      <c r="H145" s="168"/>
      <c r="I145" s="168"/>
    </row>
    <row r="146" spans="4:9" s="3" customFormat="1" x14ac:dyDescent="0.2">
      <c r="D146" s="24"/>
      <c r="F146" s="4"/>
      <c r="G146" s="4"/>
      <c r="H146" s="168"/>
      <c r="I146" s="168"/>
    </row>
    <row r="147" spans="4:9" s="3" customFormat="1" x14ac:dyDescent="0.2">
      <c r="D147" s="24"/>
      <c r="F147" s="4"/>
      <c r="G147" s="4"/>
      <c r="H147" s="168"/>
      <c r="I147" s="168"/>
    </row>
    <row r="148" spans="4:9" s="3" customFormat="1" x14ac:dyDescent="0.2">
      <c r="D148" s="24"/>
      <c r="F148" s="4"/>
      <c r="G148" s="4"/>
      <c r="H148" s="168"/>
      <c r="I148" s="168"/>
    </row>
    <row r="149" spans="4:9" s="3" customFormat="1" x14ac:dyDescent="0.2">
      <c r="D149" s="24"/>
      <c r="F149" s="4"/>
      <c r="G149" s="4"/>
      <c r="H149" s="168"/>
      <c r="I149" s="168"/>
    </row>
    <row r="150" spans="4:9" s="3" customFormat="1" x14ac:dyDescent="0.2">
      <c r="D150" s="24"/>
      <c r="F150" s="4"/>
      <c r="G150" s="4"/>
      <c r="H150" s="168"/>
      <c r="I150" s="168"/>
    </row>
    <row r="151" spans="4:9" s="3" customFormat="1" x14ac:dyDescent="0.2">
      <c r="D151" s="24"/>
      <c r="F151" s="4"/>
      <c r="G151" s="4"/>
      <c r="H151" s="168"/>
      <c r="I151" s="168"/>
    </row>
    <row r="152" spans="4:9" s="3" customFormat="1" x14ac:dyDescent="0.2">
      <c r="D152" s="24"/>
      <c r="F152" s="4"/>
      <c r="G152" s="4"/>
      <c r="H152" s="168"/>
      <c r="I152" s="168"/>
    </row>
    <row r="153" spans="4:9" s="3" customFormat="1" x14ac:dyDescent="0.2">
      <c r="D153" s="24"/>
      <c r="F153" s="4"/>
      <c r="G153" s="4"/>
      <c r="H153" s="168"/>
      <c r="I153" s="168"/>
    </row>
    <row r="154" spans="4:9" s="3" customFormat="1" x14ac:dyDescent="0.2">
      <c r="D154" s="24"/>
      <c r="F154" s="4"/>
      <c r="G154" s="4"/>
      <c r="H154" s="168"/>
      <c r="I154" s="168"/>
    </row>
    <row r="155" spans="4:9" s="3" customFormat="1" x14ac:dyDescent="0.2">
      <c r="D155" s="24"/>
      <c r="F155" s="4"/>
      <c r="G155" s="4"/>
      <c r="H155" s="168"/>
      <c r="I155" s="168"/>
    </row>
    <row r="156" spans="4:9" s="3" customFormat="1" x14ac:dyDescent="0.2">
      <c r="D156" s="24"/>
      <c r="F156" s="4"/>
      <c r="G156" s="4"/>
      <c r="H156" s="168"/>
      <c r="I156" s="168"/>
    </row>
    <row r="157" spans="4:9" s="3" customFormat="1" x14ac:dyDescent="0.2">
      <c r="D157" s="24"/>
      <c r="F157" s="4"/>
      <c r="G157" s="4"/>
      <c r="H157" s="168"/>
      <c r="I157" s="168"/>
    </row>
    <row r="158" spans="4:9" s="3" customFormat="1" x14ac:dyDescent="0.2">
      <c r="D158" s="24"/>
      <c r="F158" s="4"/>
      <c r="G158" s="4"/>
      <c r="H158" s="168"/>
      <c r="I158" s="168"/>
    </row>
    <row r="159" spans="4:9" s="3" customFormat="1" x14ac:dyDescent="0.2">
      <c r="D159" s="24"/>
      <c r="F159" s="4"/>
      <c r="G159" s="4"/>
      <c r="H159" s="168"/>
      <c r="I159" s="168"/>
    </row>
    <row r="160" spans="4:9" s="3" customFormat="1" x14ac:dyDescent="0.2">
      <c r="D160" s="24"/>
      <c r="F160" s="4"/>
      <c r="G160" s="4"/>
      <c r="H160" s="168"/>
      <c r="I160" s="168"/>
    </row>
    <row r="161" spans="4:9" s="3" customFormat="1" x14ac:dyDescent="0.2">
      <c r="D161" s="24"/>
      <c r="F161" s="4"/>
      <c r="G161" s="4"/>
      <c r="H161" s="168"/>
      <c r="I161" s="168"/>
    </row>
    <row r="162" spans="4:9" s="3" customFormat="1" x14ac:dyDescent="0.2">
      <c r="D162" s="24"/>
      <c r="F162" s="4"/>
      <c r="G162" s="4"/>
      <c r="H162" s="168"/>
      <c r="I162" s="168"/>
    </row>
    <row r="163" spans="4:9" s="3" customFormat="1" x14ac:dyDescent="0.2">
      <c r="D163" s="24"/>
      <c r="F163" s="4"/>
      <c r="G163" s="4"/>
      <c r="H163" s="168"/>
      <c r="I163" s="168"/>
    </row>
    <row r="164" spans="4:9" s="3" customFormat="1" x14ac:dyDescent="0.2">
      <c r="D164" s="24"/>
      <c r="F164" s="4"/>
      <c r="G164" s="4"/>
      <c r="H164" s="168"/>
      <c r="I164" s="168"/>
    </row>
    <row r="165" spans="4:9" s="3" customFormat="1" x14ac:dyDescent="0.2">
      <c r="D165" s="24"/>
      <c r="F165" s="4"/>
      <c r="G165" s="4"/>
      <c r="H165" s="168"/>
      <c r="I165" s="168"/>
    </row>
    <row r="166" spans="4:9" s="3" customFormat="1" x14ac:dyDescent="0.2">
      <c r="D166" s="24"/>
      <c r="F166" s="4"/>
      <c r="G166" s="4"/>
      <c r="H166" s="168"/>
      <c r="I166" s="168"/>
    </row>
    <row r="167" spans="4:9" s="3" customFormat="1" x14ac:dyDescent="0.2">
      <c r="D167" s="24"/>
      <c r="F167" s="4"/>
      <c r="G167" s="4"/>
      <c r="H167" s="168"/>
      <c r="I167" s="168"/>
    </row>
    <row r="168" spans="4:9" s="3" customFormat="1" x14ac:dyDescent="0.2">
      <c r="D168" s="24"/>
      <c r="F168" s="4"/>
      <c r="G168" s="4"/>
      <c r="H168" s="168"/>
      <c r="I168" s="168"/>
    </row>
    <row r="169" spans="4:9" s="3" customFormat="1" x14ac:dyDescent="0.2">
      <c r="D169" s="24"/>
      <c r="F169" s="4"/>
      <c r="G169" s="4"/>
      <c r="H169" s="168"/>
      <c r="I169" s="168"/>
    </row>
    <row r="170" spans="4:9" s="3" customFormat="1" x14ac:dyDescent="0.2">
      <c r="D170" s="24"/>
      <c r="F170" s="4"/>
      <c r="G170" s="4"/>
      <c r="H170" s="168"/>
      <c r="I170" s="168"/>
    </row>
    <row r="171" spans="4:9" s="3" customFormat="1" x14ac:dyDescent="0.2">
      <c r="D171" s="24"/>
      <c r="F171" s="4"/>
      <c r="G171" s="4"/>
      <c r="H171" s="168"/>
      <c r="I171" s="168"/>
    </row>
    <row r="172" spans="4:9" s="3" customFormat="1" x14ac:dyDescent="0.2">
      <c r="D172" s="24"/>
      <c r="F172" s="4"/>
      <c r="G172" s="4"/>
      <c r="H172" s="168"/>
      <c r="I172" s="168"/>
    </row>
    <row r="173" spans="4:9" s="3" customFormat="1" x14ac:dyDescent="0.2">
      <c r="D173" s="24"/>
      <c r="F173" s="4"/>
      <c r="G173" s="4"/>
      <c r="H173" s="168"/>
      <c r="I173" s="168"/>
    </row>
    <row r="174" spans="4:9" s="3" customFormat="1" x14ac:dyDescent="0.2">
      <c r="D174" s="24"/>
      <c r="F174" s="4"/>
      <c r="G174" s="4"/>
      <c r="H174" s="168"/>
      <c r="I174" s="168"/>
    </row>
    <row r="175" spans="4:9" s="3" customFormat="1" x14ac:dyDescent="0.2">
      <c r="D175" s="24"/>
      <c r="F175" s="4"/>
      <c r="G175" s="4"/>
      <c r="H175" s="168"/>
      <c r="I175" s="168"/>
    </row>
    <row r="176" spans="4:9" s="3" customFormat="1" x14ac:dyDescent="0.2">
      <c r="D176" s="24"/>
      <c r="F176" s="4"/>
      <c r="G176" s="4"/>
      <c r="H176" s="168"/>
      <c r="I176" s="168"/>
    </row>
    <row r="177" spans="4:9" s="3" customFormat="1" x14ac:dyDescent="0.2">
      <c r="D177" s="24"/>
      <c r="F177" s="4"/>
      <c r="G177" s="4"/>
      <c r="H177" s="168"/>
      <c r="I177" s="168"/>
    </row>
    <row r="178" spans="4:9" s="3" customFormat="1" x14ac:dyDescent="0.2">
      <c r="D178" s="24"/>
      <c r="F178" s="4"/>
      <c r="G178" s="4"/>
      <c r="H178" s="168"/>
      <c r="I178" s="168"/>
    </row>
    <row r="179" spans="4:9" s="3" customFormat="1" x14ac:dyDescent="0.2">
      <c r="D179" s="24"/>
      <c r="F179" s="4"/>
      <c r="G179" s="4"/>
      <c r="H179" s="168"/>
      <c r="I179" s="168"/>
    </row>
    <row r="180" spans="4:9" s="3" customFormat="1" x14ac:dyDescent="0.2">
      <c r="D180" s="24"/>
      <c r="F180" s="4"/>
      <c r="G180" s="4"/>
      <c r="H180" s="168"/>
      <c r="I180" s="168"/>
    </row>
    <row r="181" spans="4:9" s="3" customFormat="1" x14ac:dyDescent="0.2">
      <c r="D181" s="24"/>
      <c r="F181" s="4"/>
      <c r="G181" s="4"/>
      <c r="H181" s="168"/>
      <c r="I181" s="168"/>
    </row>
    <row r="182" spans="4:9" s="3" customFormat="1" x14ac:dyDescent="0.2">
      <c r="D182" s="24"/>
      <c r="F182" s="4"/>
      <c r="G182" s="4"/>
      <c r="H182" s="168"/>
      <c r="I182" s="168"/>
    </row>
    <row r="183" spans="4:9" s="3" customFormat="1" x14ac:dyDescent="0.2">
      <c r="D183" s="24"/>
      <c r="F183" s="4"/>
      <c r="G183" s="4"/>
      <c r="H183" s="168"/>
      <c r="I183" s="168"/>
    </row>
    <row r="184" spans="4:9" s="3" customFormat="1" x14ac:dyDescent="0.2">
      <c r="D184" s="24"/>
      <c r="F184" s="4"/>
      <c r="G184" s="4"/>
      <c r="H184" s="168"/>
      <c r="I184" s="168"/>
    </row>
    <row r="185" spans="4:9" s="3" customFormat="1" x14ac:dyDescent="0.2">
      <c r="D185" s="24"/>
      <c r="F185" s="4"/>
      <c r="G185" s="4"/>
      <c r="H185" s="168"/>
      <c r="I185" s="168"/>
    </row>
    <row r="186" spans="4:9" s="3" customFormat="1" x14ac:dyDescent="0.2">
      <c r="D186" s="24"/>
      <c r="F186" s="4"/>
      <c r="G186" s="4"/>
      <c r="H186" s="168"/>
      <c r="I186" s="168"/>
    </row>
    <row r="187" spans="4:9" s="3" customFormat="1" x14ac:dyDescent="0.2">
      <c r="D187" s="24"/>
      <c r="F187" s="4"/>
      <c r="G187" s="4"/>
      <c r="H187" s="168"/>
      <c r="I187" s="168"/>
    </row>
    <row r="188" spans="4:9" s="3" customFormat="1" x14ac:dyDescent="0.2">
      <c r="D188" s="24"/>
      <c r="F188" s="4"/>
      <c r="G188" s="4"/>
      <c r="H188" s="168"/>
      <c r="I188" s="168"/>
    </row>
    <row r="189" spans="4:9" s="3" customFormat="1" x14ac:dyDescent="0.2">
      <c r="D189" s="24"/>
      <c r="F189" s="4"/>
      <c r="G189" s="4"/>
      <c r="H189" s="168"/>
      <c r="I189" s="168"/>
    </row>
    <row r="190" spans="4:9" s="3" customFormat="1" x14ac:dyDescent="0.2">
      <c r="D190" s="24"/>
      <c r="F190" s="4"/>
      <c r="G190" s="4"/>
      <c r="H190" s="168"/>
      <c r="I190" s="168"/>
    </row>
    <row r="191" spans="4:9" s="3" customFormat="1" x14ac:dyDescent="0.2">
      <c r="D191" s="24"/>
      <c r="F191" s="4"/>
      <c r="G191" s="4"/>
      <c r="H191" s="168"/>
      <c r="I191" s="168"/>
    </row>
    <row r="192" spans="4:9" s="3" customFormat="1" x14ac:dyDescent="0.2">
      <c r="D192" s="24"/>
      <c r="F192" s="4"/>
      <c r="G192" s="4"/>
      <c r="H192" s="168"/>
      <c r="I192" s="168"/>
    </row>
    <row r="193" spans="4:9" s="3" customFormat="1" x14ac:dyDescent="0.2">
      <c r="D193" s="24"/>
      <c r="F193" s="4"/>
      <c r="G193" s="4"/>
      <c r="H193" s="168"/>
      <c r="I193" s="168"/>
    </row>
    <row r="194" spans="4:9" s="3" customFormat="1" x14ac:dyDescent="0.2">
      <c r="D194" s="24"/>
      <c r="F194" s="4"/>
      <c r="G194" s="4"/>
      <c r="H194" s="168"/>
      <c r="I194" s="168"/>
    </row>
    <row r="195" spans="4:9" s="3" customFormat="1" x14ac:dyDescent="0.2">
      <c r="D195" s="24"/>
      <c r="F195" s="4"/>
      <c r="G195" s="4"/>
      <c r="H195" s="168"/>
      <c r="I195" s="168"/>
    </row>
    <row r="196" spans="4:9" s="3" customFormat="1" x14ac:dyDescent="0.2">
      <c r="D196" s="24"/>
      <c r="F196" s="4"/>
      <c r="G196" s="4"/>
      <c r="H196" s="168"/>
      <c r="I196" s="168"/>
    </row>
    <row r="197" spans="4:9" s="3" customFormat="1" x14ac:dyDescent="0.2">
      <c r="D197" s="24"/>
      <c r="F197" s="4"/>
      <c r="G197" s="4"/>
      <c r="H197" s="168"/>
      <c r="I197" s="168"/>
    </row>
    <row r="198" spans="4:9" s="3" customFormat="1" x14ac:dyDescent="0.2">
      <c r="D198" s="24"/>
      <c r="F198" s="4"/>
      <c r="G198" s="4"/>
      <c r="H198" s="168"/>
      <c r="I198" s="168"/>
    </row>
    <row r="199" spans="4:9" s="3" customFormat="1" x14ac:dyDescent="0.2">
      <c r="D199" s="24"/>
      <c r="F199" s="4"/>
      <c r="G199" s="4"/>
      <c r="H199" s="168"/>
      <c r="I199" s="168"/>
    </row>
    <row r="200" spans="4:9" s="3" customFormat="1" x14ac:dyDescent="0.2">
      <c r="D200" s="24"/>
      <c r="F200" s="4"/>
      <c r="G200" s="4"/>
      <c r="H200" s="168"/>
      <c r="I200" s="168"/>
    </row>
    <row r="201" spans="4:9" s="3" customFormat="1" x14ac:dyDescent="0.2">
      <c r="D201" s="24"/>
      <c r="F201" s="4"/>
      <c r="G201" s="4"/>
      <c r="H201" s="168"/>
      <c r="I201" s="168"/>
    </row>
    <row r="202" spans="4:9" s="3" customFormat="1" x14ac:dyDescent="0.2">
      <c r="D202" s="24"/>
      <c r="F202" s="4"/>
      <c r="G202" s="4"/>
      <c r="H202" s="168"/>
      <c r="I202" s="168"/>
    </row>
    <row r="203" spans="4:9" s="3" customFormat="1" x14ac:dyDescent="0.2">
      <c r="D203" s="24"/>
      <c r="F203" s="4"/>
      <c r="G203" s="4"/>
      <c r="H203" s="168"/>
      <c r="I203" s="168"/>
    </row>
    <row r="204" spans="4:9" s="3" customFormat="1" x14ac:dyDescent="0.2">
      <c r="D204" s="24"/>
      <c r="F204" s="4"/>
      <c r="G204" s="4"/>
      <c r="H204" s="168"/>
      <c r="I204" s="168"/>
    </row>
    <row r="205" spans="4:9" s="3" customFormat="1" x14ac:dyDescent="0.2">
      <c r="D205" s="24"/>
      <c r="F205" s="4"/>
      <c r="G205" s="4"/>
      <c r="H205" s="168"/>
      <c r="I205" s="168"/>
    </row>
    <row r="206" spans="4:9" s="3" customFormat="1" x14ac:dyDescent="0.2">
      <c r="D206" s="24"/>
      <c r="F206" s="4"/>
      <c r="G206" s="4"/>
      <c r="H206" s="168"/>
      <c r="I206" s="168"/>
    </row>
    <row r="207" spans="4:9" s="3" customFormat="1" x14ac:dyDescent="0.2">
      <c r="D207" s="24"/>
      <c r="F207" s="4"/>
      <c r="G207" s="4"/>
      <c r="H207" s="168"/>
      <c r="I207" s="168"/>
    </row>
    <row r="208" spans="4:9" s="3" customFormat="1" x14ac:dyDescent="0.2">
      <c r="D208" s="24"/>
      <c r="F208" s="4"/>
      <c r="G208" s="4"/>
      <c r="H208" s="168"/>
      <c r="I208" s="168"/>
    </row>
    <row r="209" spans="4:9" s="3" customFormat="1" x14ac:dyDescent="0.2">
      <c r="D209" s="24"/>
      <c r="F209" s="4"/>
      <c r="G209" s="4"/>
      <c r="H209" s="168"/>
      <c r="I209" s="168"/>
    </row>
    <row r="210" spans="4:9" s="3" customFormat="1" x14ac:dyDescent="0.2">
      <c r="D210" s="24"/>
      <c r="F210" s="4"/>
      <c r="G210" s="4"/>
      <c r="H210" s="168"/>
      <c r="I210" s="168"/>
    </row>
    <row r="211" spans="4:9" s="3" customFormat="1" x14ac:dyDescent="0.2">
      <c r="D211" s="24"/>
      <c r="F211" s="4"/>
      <c r="G211" s="4"/>
      <c r="H211" s="168"/>
      <c r="I211" s="168"/>
    </row>
    <row r="212" spans="4:9" s="3" customFormat="1" x14ac:dyDescent="0.2">
      <c r="D212" s="24"/>
      <c r="F212" s="4"/>
      <c r="G212" s="4"/>
      <c r="H212" s="168"/>
      <c r="I212" s="168"/>
    </row>
    <row r="213" spans="4:9" s="3" customFormat="1" x14ac:dyDescent="0.2">
      <c r="D213" s="24"/>
      <c r="F213" s="4"/>
      <c r="G213" s="4"/>
      <c r="H213" s="168"/>
      <c r="I213" s="168"/>
    </row>
    <row r="214" spans="4:9" s="3" customFormat="1" x14ac:dyDescent="0.2">
      <c r="D214" s="24"/>
      <c r="F214" s="4"/>
      <c r="G214" s="4"/>
      <c r="H214" s="168"/>
      <c r="I214" s="168"/>
    </row>
    <row r="215" spans="4:9" s="3" customFormat="1" x14ac:dyDescent="0.2">
      <c r="D215" s="24"/>
      <c r="F215" s="4"/>
      <c r="G215" s="4"/>
      <c r="H215" s="168"/>
      <c r="I215" s="168"/>
    </row>
    <row r="216" spans="4:9" s="3" customFormat="1" x14ac:dyDescent="0.2">
      <c r="D216" s="24"/>
      <c r="F216" s="4"/>
      <c r="G216" s="4"/>
      <c r="H216" s="168"/>
      <c r="I216" s="168"/>
    </row>
    <row r="217" spans="4:9" s="3" customFormat="1" x14ac:dyDescent="0.2">
      <c r="D217" s="24"/>
      <c r="F217" s="4"/>
      <c r="G217" s="4"/>
      <c r="H217" s="168"/>
      <c r="I217" s="168"/>
    </row>
    <row r="218" spans="4:9" s="3" customFormat="1" x14ac:dyDescent="0.2">
      <c r="D218" s="24"/>
      <c r="F218" s="4"/>
      <c r="G218" s="4"/>
      <c r="H218" s="168"/>
      <c r="I218" s="168"/>
    </row>
    <row r="219" spans="4:9" s="3" customFormat="1" x14ac:dyDescent="0.2">
      <c r="D219" s="24"/>
      <c r="F219" s="4"/>
      <c r="G219" s="4"/>
      <c r="H219" s="168"/>
      <c r="I219" s="168"/>
    </row>
    <row r="220" spans="4:9" s="3" customFormat="1" x14ac:dyDescent="0.2">
      <c r="D220" s="24"/>
      <c r="F220" s="4"/>
      <c r="G220" s="4"/>
      <c r="H220" s="168"/>
      <c r="I220" s="168"/>
    </row>
    <row r="221" spans="4:9" s="3" customFormat="1" x14ac:dyDescent="0.2">
      <c r="D221" s="24"/>
      <c r="F221" s="4"/>
      <c r="G221" s="4"/>
      <c r="H221" s="168"/>
      <c r="I221" s="168"/>
    </row>
    <row r="222" spans="4:9" s="3" customFormat="1" x14ac:dyDescent="0.2">
      <c r="D222" s="24"/>
      <c r="F222" s="4"/>
      <c r="G222" s="4"/>
      <c r="H222" s="168"/>
      <c r="I222" s="168"/>
    </row>
    <row r="223" spans="4:9" s="3" customFormat="1" x14ac:dyDescent="0.2">
      <c r="D223" s="24"/>
      <c r="F223" s="4"/>
      <c r="G223" s="4"/>
      <c r="H223" s="168"/>
      <c r="I223" s="168"/>
    </row>
    <row r="224" spans="4:9" s="3" customFormat="1" x14ac:dyDescent="0.2">
      <c r="D224" s="24"/>
      <c r="F224" s="4"/>
      <c r="G224" s="4"/>
      <c r="H224" s="168"/>
      <c r="I224" s="168"/>
    </row>
    <row r="225" spans="4:9" s="3" customFormat="1" x14ac:dyDescent="0.2">
      <c r="D225" s="24"/>
      <c r="F225" s="4"/>
      <c r="G225" s="4"/>
      <c r="H225" s="168"/>
      <c r="I225" s="168"/>
    </row>
    <row r="226" spans="4:9" s="3" customFormat="1" x14ac:dyDescent="0.2">
      <c r="D226" s="24"/>
      <c r="F226" s="4"/>
      <c r="G226" s="4"/>
      <c r="H226" s="168"/>
      <c r="I226" s="168"/>
    </row>
    <row r="227" spans="4:9" s="3" customFormat="1" x14ac:dyDescent="0.2">
      <c r="D227" s="24"/>
      <c r="F227" s="4"/>
      <c r="G227" s="4"/>
      <c r="H227" s="168"/>
      <c r="I227" s="168"/>
    </row>
    <row r="228" spans="4:9" s="3" customFormat="1" x14ac:dyDescent="0.2">
      <c r="D228" s="24"/>
      <c r="F228" s="4"/>
      <c r="G228" s="4"/>
      <c r="H228" s="168"/>
      <c r="I228" s="168"/>
    </row>
    <row r="229" spans="4:9" s="3" customFormat="1" x14ac:dyDescent="0.2">
      <c r="D229" s="24"/>
      <c r="F229" s="4"/>
      <c r="G229" s="4"/>
      <c r="H229" s="168"/>
      <c r="I229" s="168"/>
    </row>
    <row r="230" spans="4:9" s="3" customFormat="1" x14ac:dyDescent="0.2">
      <c r="D230" s="24"/>
      <c r="F230" s="4"/>
      <c r="G230" s="4"/>
      <c r="H230" s="168"/>
      <c r="I230" s="168"/>
    </row>
    <row r="231" spans="4:9" s="3" customFormat="1" x14ac:dyDescent="0.2">
      <c r="D231" s="24"/>
      <c r="F231" s="4"/>
      <c r="G231" s="4"/>
      <c r="H231" s="168"/>
      <c r="I231" s="168"/>
    </row>
    <row r="232" spans="4:9" s="3" customFormat="1" x14ac:dyDescent="0.2">
      <c r="D232" s="24"/>
      <c r="F232" s="4"/>
      <c r="G232" s="4"/>
      <c r="H232" s="168"/>
      <c r="I232" s="168"/>
    </row>
    <row r="233" spans="4:9" s="3" customFormat="1" x14ac:dyDescent="0.2">
      <c r="D233" s="24"/>
      <c r="F233" s="4"/>
      <c r="G233" s="4"/>
      <c r="H233" s="168"/>
      <c r="I233" s="168"/>
    </row>
    <row r="234" spans="4:9" s="3" customFormat="1" x14ac:dyDescent="0.2">
      <c r="D234" s="24"/>
      <c r="F234" s="4"/>
      <c r="G234" s="4"/>
      <c r="H234" s="168"/>
      <c r="I234" s="168"/>
    </row>
    <row r="235" spans="4:9" s="3" customFormat="1" x14ac:dyDescent="0.2">
      <c r="D235" s="24"/>
      <c r="F235" s="4"/>
      <c r="G235" s="4"/>
      <c r="H235" s="168"/>
      <c r="I235" s="168"/>
    </row>
    <row r="236" spans="4:9" s="3" customFormat="1" x14ac:dyDescent="0.2">
      <c r="D236" s="24"/>
      <c r="F236" s="4"/>
      <c r="G236" s="4"/>
      <c r="H236" s="168"/>
      <c r="I236" s="168"/>
    </row>
    <row r="237" spans="4:9" s="3" customFormat="1" x14ac:dyDescent="0.2">
      <c r="D237" s="24"/>
      <c r="F237" s="4"/>
      <c r="G237" s="4"/>
      <c r="H237" s="168"/>
      <c r="I237" s="168"/>
    </row>
    <row r="238" spans="4:9" s="3" customFormat="1" x14ac:dyDescent="0.2">
      <c r="D238" s="24"/>
      <c r="F238" s="4"/>
      <c r="G238" s="4"/>
      <c r="H238" s="168"/>
      <c r="I238" s="168"/>
    </row>
    <row r="239" spans="4:9" s="3" customFormat="1" x14ac:dyDescent="0.2">
      <c r="D239" s="24"/>
      <c r="F239" s="4"/>
      <c r="G239" s="4"/>
      <c r="H239" s="168"/>
      <c r="I239" s="168"/>
    </row>
    <row r="240" spans="4:9" s="3" customFormat="1" x14ac:dyDescent="0.2">
      <c r="D240" s="24"/>
      <c r="F240" s="4"/>
      <c r="G240" s="4"/>
      <c r="H240" s="168"/>
      <c r="I240" s="168"/>
    </row>
    <row r="241" spans="4:9" s="3" customFormat="1" x14ac:dyDescent="0.2">
      <c r="D241" s="24"/>
      <c r="F241" s="4"/>
      <c r="G241" s="4"/>
      <c r="H241" s="168"/>
      <c r="I241" s="168"/>
    </row>
    <row r="242" spans="4:9" s="3" customFormat="1" x14ac:dyDescent="0.2">
      <c r="D242" s="24"/>
      <c r="F242" s="4"/>
      <c r="G242" s="4"/>
      <c r="H242" s="168"/>
      <c r="I242" s="168"/>
    </row>
    <row r="243" spans="4:9" s="3" customFormat="1" x14ac:dyDescent="0.2">
      <c r="D243" s="24"/>
      <c r="F243" s="4"/>
      <c r="G243" s="4"/>
      <c r="H243" s="168"/>
      <c r="I243" s="168"/>
    </row>
    <row r="244" spans="4:9" s="3" customFormat="1" x14ac:dyDescent="0.2">
      <c r="D244" s="24"/>
      <c r="F244" s="4"/>
      <c r="G244" s="4"/>
      <c r="H244" s="168"/>
      <c r="I244" s="168"/>
    </row>
    <row r="245" spans="4:9" s="3" customFormat="1" x14ac:dyDescent="0.2">
      <c r="D245" s="24"/>
      <c r="F245" s="4"/>
      <c r="G245" s="4"/>
      <c r="H245" s="168"/>
      <c r="I245" s="168"/>
    </row>
    <row r="246" spans="4:9" s="3" customFormat="1" x14ac:dyDescent="0.2">
      <c r="D246" s="24"/>
      <c r="F246" s="4"/>
      <c r="G246" s="4"/>
      <c r="H246" s="168"/>
      <c r="I246" s="168"/>
    </row>
    <row r="247" spans="4:9" s="3" customFormat="1" x14ac:dyDescent="0.2">
      <c r="D247" s="24"/>
      <c r="F247" s="4"/>
      <c r="G247" s="4"/>
      <c r="H247" s="168"/>
      <c r="I247" s="168"/>
    </row>
    <row r="248" spans="4:9" s="3" customFormat="1" x14ac:dyDescent="0.2">
      <c r="D248" s="24"/>
      <c r="F248" s="4"/>
      <c r="G248" s="4"/>
      <c r="H248" s="168"/>
      <c r="I248" s="168"/>
    </row>
    <row r="249" spans="4:9" s="3" customFormat="1" x14ac:dyDescent="0.2">
      <c r="D249" s="24"/>
      <c r="F249" s="4"/>
      <c r="G249" s="4"/>
      <c r="H249" s="168"/>
      <c r="I249" s="168"/>
    </row>
    <row r="250" spans="4:9" s="3" customFormat="1" x14ac:dyDescent="0.2">
      <c r="D250" s="24"/>
      <c r="F250" s="4"/>
      <c r="G250" s="4"/>
      <c r="H250" s="168"/>
      <c r="I250" s="168"/>
    </row>
    <row r="251" spans="4:9" s="3" customFormat="1" x14ac:dyDescent="0.2">
      <c r="D251" s="24"/>
      <c r="F251" s="4"/>
      <c r="G251" s="4"/>
      <c r="H251" s="168"/>
      <c r="I251" s="168"/>
    </row>
    <row r="252" spans="4:9" s="3" customFormat="1" x14ac:dyDescent="0.2">
      <c r="D252" s="24"/>
      <c r="F252" s="4"/>
      <c r="G252" s="4"/>
      <c r="H252" s="168"/>
      <c r="I252" s="168"/>
    </row>
  </sheetData>
  <mergeCells count="21">
    <mergeCell ref="A19:E19"/>
    <mergeCell ref="A26:E26"/>
    <mergeCell ref="A20:E20"/>
    <mergeCell ref="A21:E21"/>
    <mergeCell ref="A24:E24"/>
    <mergeCell ref="A22:E22"/>
    <mergeCell ref="A23:E23"/>
    <mergeCell ref="A18:E18"/>
    <mergeCell ref="A16:J16"/>
    <mergeCell ref="A5:J5"/>
    <mergeCell ref="A1:E2"/>
    <mergeCell ref="A14:E14"/>
    <mergeCell ref="A10:E10"/>
    <mergeCell ref="A11:E11"/>
    <mergeCell ref="A12:E12"/>
    <mergeCell ref="A13:E13"/>
    <mergeCell ref="A8:E8"/>
    <mergeCell ref="A3:J4"/>
    <mergeCell ref="A6:J6"/>
    <mergeCell ref="A9:E9"/>
    <mergeCell ref="I7:J7"/>
  </mergeCells>
  <phoneticPr fontId="0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85" firstPageNumber="556" orientation="portrait" useFirstPageNumber="1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9"/>
  <sheetViews>
    <sheetView zoomScaleNormal="100" workbookViewId="0">
      <selection activeCell="E4" sqref="E4"/>
    </sheetView>
  </sheetViews>
  <sheetFormatPr defaultColWidth="11.42578125" defaultRowHeight="12.75" x14ac:dyDescent="0.2"/>
  <cols>
    <col min="1" max="1" width="4.28515625" style="182" customWidth="1"/>
    <col min="2" max="2" width="6.28515625" style="25" customWidth="1"/>
    <col min="3" max="3" width="51.85546875" customWidth="1"/>
    <col min="4" max="4" width="13" style="164" customWidth="1"/>
    <col min="5" max="5" width="12.28515625" style="164" customWidth="1"/>
    <col min="6" max="6" width="12.7109375" style="164" customWidth="1"/>
    <col min="7" max="7" width="8.140625" style="167" customWidth="1"/>
    <col min="8" max="8" width="8.140625" customWidth="1"/>
    <col min="10" max="10" width="14.85546875" bestFit="1" customWidth="1"/>
    <col min="12" max="12" width="14" bestFit="1" customWidth="1"/>
  </cols>
  <sheetData>
    <row r="1" spans="1:10" s="3" customFormat="1" ht="30" customHeight="1" x14ac:dyDescent="0.2">
      <c r="A1" s="312" t="s">
        <v>5</v>
      </c>
      <c r="B1" s="312"/>
      <c r="C1" s="312"/>
      <c r="D1" s="312"/>
      <c r="E1" s="312"/>
      <c r="F1" s="312"/>
      <c r="G1" s="312"/>
      <c r="H1" s="312"/>
    </row>
    <row r="2" spans="1:10" s="3" customFormat="1" ht="25.5" customHeight="1" x14ac:dyDescent="0.2">
      <c r="A2" s="330" t="s">
        <v>236</v>
      </c>
      <c r="B2" s="330"/>
      <c r="C2" s="330"/>
      <c r="D2" s="330"/>
      <c r="E2" s="330"/>
      <c r="F2" s="330"/>
      <c r="G2" s="330"/>
      <c r="H2" s="330"/>
    </row>
    <row r="3" spans="1:10" s="3" customFormat="1" ht="27.6" customHeight="1" x14ac:dyDescent="0.2">
      <c r="A3" s="318" t="s">
        <v>261</v>
      </c>
      <c r="B3" s="318"/>
      <c r="C3" s="318"/>
      <c r="D3" s="204" t="s">
        <v>246</v>
      </c>
      <c r="E3" s="205" t="s">
        <v>247</v>
      </c>
      <c r="F3" s="206" t="s">
        <v>244</v>
      </c>
      <c r="G3" s="205" t="s">
        <v>262</v>
      </c>
      <c r="H3" s="205" t="s">
        <v>262</v>
      </c>
    </row>
    <row r="4" spans="1:10" s="3" customFormat="1" ht="12.6" customHeight="1" x14ac:dyDescent="0.2">
      <c r="A4" s="322">
        <v>1</v>
      </c>
      <c r="B4" s="322"/>
      <c r="C4" s="322"/>
      <c r="D4" s="207">
        <v>2</v>
      </c>
      <c r="E4" s="208">
        <v>3</v>
      </c>
      <c r="F4" s="207">
        <v>4</v>
      </c>
      <c r="G4" s="208" t="s">
        <v>257</v>
      </c>
      <c r="H4" s="208" t="s">
        <v>258</v>
      </c>
    </row>
    <row r="5" spans="1:10" s="3" customFormat="1" ht="23.45" customHeight="1" x14ac:dyDescent="0.2">
      <c r="A5" s="41">
        <v>6</v>
      </c>
      <c r="B5" s="17"/>
      <c r="C5" s="12" t="s">
        <v>32</v>
      </c>
      <c r="D5" s="209">
        <f>D6+D16+D23+D28+D32</f>
        <v>1168650821.3699999</v>
      </c>
      <c r="E5" s="209">
        <f>E6+E16+E23+E28+E32</f>
        <v>1611451000</v>
      </c>
      <c r="F5" s="209">
        <f>F6+F16+F23+F28+F32</f>
        <v>1678875741.5999999</v>
      </c>
      <c r="G5" s="210">
        <f>F5/D5*100</f>
        <v>143.65931302147783</v>
      </c>
      <c r="H5" s="210">
        <f t="shared" ref="H5:H34" si="0">F5/E5*100</f>
        <v>104.18410126029273</v>
      </c>
    </row>
    <row r="6" spans="1:10" s="47" customFormat="1" ht="15" customHeight="1" x14ac:dyDescent="0.2">
      <c r="A6" s="151">
        <v>63</v>
      </c>
      <c r="B6" s="45"/>
      <c r="C6" s="151" t="s">
        <v>209</v>
      </c>
      <c r="D6" s="211">
        <f>D7+D10+D13</f>
        <v>175808121.81</v>
      </c>
      <c r="E6" s="211">
        <f>E7+E10+E13</f>
        <v>116931000</v>
      </c>
      <c r="F6" s="211">
        <f>F7+F10+F13</f>
        <v>87000512.770000011</v>
      </c>
      <c r="G6" s="212">
        <f>F6/D6*100</f>
        <v>49.486060071800054</v>
      </c>
      <c r="H6" s="212">
        <f t="shared" si="0"/>
        <v>74.403291488142585</v>
      </c>
    </row>
    <row r="7" spans="1:10" s="47" customFormat="1" ht="24.6" customHeight="1" x14ac:dyDescent="0.2">
      <c r="A7" s="187">
        <v>632</v>
      </c>
      <c r="B7" s="152"/>
      <c r="C7" s="151" t="s">
        <v>197</v>
      </c>
      <c r="D7" s="211">
        <f>D8+D9</f>
        <v>791694.17</v>
      </c>
      <c r="E7" s="211">
        <f>E8+E9</f>
        <v>2798000</v>
      </c>
      <c r="F7" s="211">
        <f>F8+F9</f>
        <v>3671318.8200000003</v>
      </c>
      <c r="G7" s="212">
        <f>F7/D7*100</f>
        <v>463.72942470954411</v>
      </c>
      <c r="H7" s="212">
        <f t="shared" si="0"/>
        <v>131.21225232308794</v>
      </c>
    </row>
    <row r="8" spans="1:10" s="47" customFormat="1" ht="12" customHeight="1" x14ac:dyDescent="0.2">
      <c r="A8" s="76"/>
      <c r="B8" s="73">
        <v>6321</v>
      </c>
      <c r="C8" s="74" t="s">
        <v>198</v>
      </c>
      <c r="D8" s="213">
        <v>791694.17</v>
      </c>
      <c r="E8" s="214">
        <v>598000</v>
      </c>
      <c r="F8" s="213">
        <v>806852.43</v>
      </c>
      <c r="G8" s="215">
        <f>F8/D8*100</f>
        <v>101.91466106160665</v>
      </c>
      <c r="H8" s="216">
        <f t="shared" si="0"/>
        <v>134.92515551839466</v>
      </c>
    </row>
    <row r="9" spans="1:10" s="47" customFormat="1" ht="12" customHeight="1" x14ac:dyDescent="0.2">
      <c r="A9" s="76"/>
      <c r="B9" s="73">
        <v>6322</v>
      </c>
      <c r="C9" s="74" t="s">
        <v>217</v>
      </c>
      <c r="D9" s="213">
        <v>0</v>
      </c>
      <c r="E9" s="214">
        <v>2200000</v>
      </c>
      <c r="F9" s="213">
        <v>2864466.39</v>
      </c>
      <c r="G9" s="217" t="s">
        <v>203</v>
      </c>
      <c r="H9" s="216">
        <f t="shared" si="0"/>
        <v>130.20301772727274</v>
      </c>
    </row>
    <row r="10" spans="1:10" s="47" customFormat="1" ht="14.25" customHeight="1" x14ac:dyDescent="0.2">
      <c r="A10" s="76">
        <v>633</v>
      </c>
      <c r="B10" s="45"/>
      <c r="C10" s="76" t="s">
        <v>210</v>
      </c>
      <c r="D10" s="211">
        <f>D11+D12</f>
        <v>41006719.479999997</v>
      </c>
      <c r="E10" s="211">
        <f>E11+E12</f>
        <v>25603000</v>
      </c>
      <c r="F10" s="211">
        <f>F11+F12</f>
        <v>18606472.810000002</v>
      </c>
      <c r="G10" s="212">
        <f t="shared" ref="G10:G29" si="1">F10/D10*100</f>
        <v>45.374204632669638</v>
      </c>
      <c r="H10" s="212">
        <f t="shared" si="0"/>
        <v>72.673018044760383</v>
      </c>
      <c r="J10" s="162"/>
    </row>
    <row r="11" spans="1:10" s="75" customFormat="1" ht="14.25" customHeight="1" x14ac:dyDescent="0.2">
      <c r="A11" s="74"/>
      <c r="B11" s="73">
        <v>6331</v>
      </c>
      <c r="C11" s="74" t="s">
        <v>211</v>
      </c>
      <c r="D11" s="213">
        <v>1132694.5</v>
      </c>
      <c r="E11" s="218">
        <v>962000</v>
      </c>
      <c r="F11" s="213">
        <v>1262092.19</v>
      </c>
      <c r="G11" s="215">
        <f t="shared" si="1"/>
        <v>111.42388260912364</v>
      </c>
      <c r="H11" s="216">
        <f t="shared" si="0"/>
        <v>131.19461434511436</v>
      </c>
    </row>
    <row r="12" spans="1:10" s="75" customFormat="1" ht="13.5" customHeight="1" x14ac:dyDescent="0.2">
      <c r="A12" s="74"/>
      <c r="B12" s="73">
        <v>6332</v>
      </c>
      <c r="C12" s="74" t="s">
        <v>228</v>
      </c>
      <c r="D12" s="213">
        <v>39874024.979999997</v>
      </c>
      <c r="E12" s="218">
        <v>24641000</v>
      </c>
      <c r="F12" s="213">
        <v>17344380.620000001</v>
      </c>
      <c r="G12" s="215">
        <f t="shared" si="1"/>
        <v>43.497942905687573</v>
      </c>
      <c r="H12" s="216">
        <f t="shared" si="0"/>
        <v>70.388298445679965</v>
      </c>
      <c r="J12" s="163"/>
    </row>
    <row r="13" spans="1:10" s="47" customFormat="1" x14ac:dyDescent="0.2">
      <c r="A13" s="187">
        <v>638</v>
      </c>
      <c r="B13" s="45"/>
      <c r="C13" s="76" t="s">
        <v>212</v>
      </c>
      <c r="D13" s="211">
        <f t="shared" ref="D13" si="2">D14+D15</f>
        <v>134009708.16</v>
      </c>
      <c r="E13" s="211">
        <f t="shared" ref="E13:F13" si="3">E14+E15</f>
        <v>88530000</v>
      </c>
      <c r="F13" s="211">
        <f t="shared" si="3"/>
        <v>64722721.140000001</v>
      </c>
      <c r="G13" s="212">
        <f t="shared" si="1"/>
        <v>48.297039094156332</v>
      </c>
      <c r="H13" s="212">
        <f t="shared" si="0"/>
        <v>73.108235784479831</v>
      </c>
    </row>
    <row r="14" spans="1:10" s="75" customFormat="1" ht="24.75" customHeight="1" x14ac:dyDescent="0.2">
      <c r="A14" s="74"/>
      <c r="B14" s="237">
        <v>6381</v>
      </c>
      <c r="C14" s="74" t="s">
        <v>148</v>
      </c>
      <c r="D14" s="213">
        <v>7761487.9400000004</v>
      </c>
      <c r="E14" s="218">
        <v>3762000</v>
      </c>
      <c r="F14" s="213">
        <v>5518572.0599999996</v>
      </c>
      <c r="G14" s="215">
        <f t="shared" si="1"/>
        <v>71.101985890607452</v>
      </c>
      <c r="H14" s="216">
        <f t="shared" si="0"/>
        <v>146.69250558213716</v>
      </c>
    </row>
    <row r="15" spans="1:10" s="75" customFormat="1" ht="24.75" customHeight="1" x14ac:dyDescent="0.2">
      <c r="A15" s="74"/>
      <c r="B15" s="237">
        <v>6382</v>
      </c>
      <c r="C15" s="74" t="s">
        <v>149</v>
      </c>
      <c r="D15" s="213">
        <v>126248220.22</v>
      </c>
      <c r="E15" s="218">
        <v>84768000</v>
      </c>
      <c r="F15" s="213">
        <v>59204149.079999998</v>
      </c>
      <c r="G15" s="215">
        <f t="shared" si="1"/>
        <v>46.895036600778148</v>
      </c>
      <c r="H15" s="216">
        <f t="shared" si="0"/>
        <v>69.842569224235561</v>
      </c>
    </row>
    <row r="16" spans="1:10" s="3" customFormat="1" ht="13.5" customHeight="1" x14ac:dyDescent="0.2">
      <c r="A16" s="76">
        <v>64</v>
      </c>
      <c r="B16" s="17"/>
      <c r="C16" s="41" t="s">
        <v>33</v>
      </c>
      <c r="D16" s="211">
        <f>D17</f>
        <v>16031002.619999999</v>
      </c>
      <c r="E16" s="211">
        <f>E17</f>
        <v>15450000</v>
      </c>
      <c r="F16" s="211">
        <f>F17</f>
        <v>11939193.800000001</v>
      </c>
      <c r="G16" s="212">
        <f t="shared" si="1"/>
        <v>74.47565247793591</v>
      </c>
      <c r="H16" s="212">
        <f t="shared" si="0"/>
        <v>77.27633527508091</v>
      </c>
    </row>
    <row r="17" spans="1:13" s="3" customFormat="1" ht="13.5" customHeight="1" x14ac:dyDescent="0.2">
      <c r="A17" s="76">
        <v>641</v>
      </c>
      <c r="B17" s="17"/>
      <c r="C17" s="41" t="s">
        <v>34</v>
      </c>
      <c r="D17" s="211">
        <f>SUM(D18:D22)</f>
        <v>16031002.619999999</v>
      </c>
      <c r="E17" s="211">
        <f>SUM(E18:E22)</f>
        <v>15450000</v>
      </c>
      <c r="F17" s="211">
        <f>SUM(F18:F22)</f>
        <v>11939193.800000001</v>
      </c>
      <c r="G17" s="212">
        <f t="shared" si="1"/>
        <v>74.47565247793591</v>
      </c>
      <c r="H17" s="212">
        <f t="shared" si="0"/>
        <v>77.27633527508091</v>
      </c>
    </row>
    <row r="18" spans="1:13" s="3" customFormat="1" ht="13.5" customHeight="1" x14ac:dyDescent="0.2">
      <c r="A18" s="184"/>
      <c r="B18" s="17">
        <v>6412</v>
      </c>
      <c r="C18" s="74" t="s">
        <v>248</v>
      </c>
      <c r="D18" s="213">
        <v>336000</v>
      </c>
      <c r="E18" s="218">
        <v>0</v>
      </c>
      <c r="F18" s="213">
        <v>0</v>
      </c>
      <c r="G18" s="215">
        <f t="shared" si="1"/>
        <v>0</v>
      </c>
      <c r="H18" s="219" t="s">
        <v>203</v>
      </c>
    </row>
    <row r="19" spans="1:13" s="57" customFormat="1" ht="13.5" customHeight="1" x14ac:dyDescent="0.2">
      <c r="A19" s="185"/>
      <c r="B19" s="69">
        <v>6413</v>
      </c>
      <c r="C19" s="68" t="s">
        <v>35</v>
      </c>
      <c r="D19" s="220">
        <v>8600921.7899999991</v>
      </c>
      <c r="E19" s="218">
        <v>5000000</v>
      </c>
      <c r="F19" s="220">
        <v>4653370.46</v>
      </c>
      <c r="G19" s="221">
        <f t="shared" si="1"/>
        <v>54.103159796317598</v>
      </c>
      <c r="H19" s="216">
        <f t="shared" si="0"/>
        <v>93.0674092</v>
      </c>
    </row>
    <row r="20" spans="1:13" s="57" customFormat="1" ht="13.5" customHeight="1" x14ac:dyDescent="0.2">
      <c r="A20" s="185"/>
      <c r="B20" s="69">
        <v>6414</v>
      </c>
      <c r="C20" s="68" t="s">
        <v>36</v>
      </c>
      <c r="D20" s="220">
        <v>6484189.5999999996</v>
      </c>
      <c r="E20" s="218">
        <v>10000000</v>
      </c>
      <c r="F20" s="220">
        <v>6838589.9500000002</v>
      </c>
      <c r="G20" s="221">
        <f t="shared" si="1"/>
        <v>105.46560745231757</v>
      </c>
      <c r="H20" s="216">
        <f t="shared" si="0"/>
        <v>68.385899500000008</v>
      </c>
    </row>
    <row r="21" spans="1:13" s="63" customFormat="1" ht="25.5" x14ac:dyDescent="0.2">
      <c r="A21" s="186"/>
      <c r="B21" s="236">
        <v>6415</v>
      </c>
      <c r="C21" s="71" t="s">
        <v>150</v>
      </c>
      <c r="D21" s="222">
        <v>525973.54</v>
      </c>
      <c r="E21" s="218">
        <v>350000</v>
      </c>
      <c r="F21" s="222">
        <v>343650.08</v>
      </c>
      <c r="G21" s="223">
        <f t="shared" si="1"/>
        <v>65.336001503041388</v>
      </c>
      <c r="H21" s="216">
        <f t="shared" si="0"/>
        <v>98.18573714285715</v>
      </c>
    </row>
    <row r="22" spans="1:13" s="63" customFormat="1" x14ac:dyDescent="0.2">
      <c r="A22" s="186"/>
      <c r="B22" s="143">
        <v>6419</v>
      </c>
      <c r="C22" s="71" t="s">
        <v>204</v>
      </c>
      <c r="D22" s="222">
        <v>83917.69</v>
      </c>
      <c r="E22" s="218">
        <v>100000</v>
      </c>
      <c r="F22" s="222">
        <v>103583.31</v>
      </c>
      <c r="G22" s="223">
        <f t="shared" si="1"/>
        <v>123.43441531815283</v>
      </c>
      <c r="H22" s="216">
        <f t="shared" si="0"/>
        <v>103.58331000000001</v>
      </c>
    </row>
    <row r="23" spans="1:13" s="3" customFormat="1" ht="25.5" customHeight="1" x14ac:dyDescent="0.2">
      <c r="A23" s="187">
        <v>65</v>
      </c>
      <c r="B23" s="17"/>
      <c r="C23" s="41" t="s">
        <v>142</v>
      </c>
      <c r="D23" s="211">
        <f t="shared" ref="D23" si="4">D24+D26</f>
        <v>974935243.15999997</v>
      </c>
      <c r="E23" s="211">
        <f t="shared" ref="E23:F23" si="5">E24+E26</f>
        <v>1472169000</v>
      </c>
      <c r="F23" s="211">
        <f t="shared" si="5"/>
        <v>1574850293.51</v>
      </c>
      <c r="G23" s="212">
        <f t="shared" si="1"/>
        <v>161.533835663334</v>
      </c>
      <c r="H23" s="212">
        <f t="shared" si="0"/>
        <v>106.97483057379962</v>
      </c>
    </row>
    <row r="24" spans="1:13" s="3" customFormat="1" ht="13.5" customHeight="1" x14ac:dyDescent="0.2">
      <c r="A24" s="76">
        <v>651</v>
      </c>
      <c r="B24" s="17"/>
      <c r="C24" s="41" t="s">
        <v>143</v>
      </c>
      <c r="D24" s="224">
        <f t="shared" ref="D24:F24" si="6">D25</f>
        <v>969927571.55999994</v>
      </c>
      <c r="E24" s="224">
        <f t="shared" si="6"/>
        <v>844169000</v>
      </c>
      <c r="F24" s="224">
        <f t="shared" si="6"/>
        <v>983642445.01999998</v>
      </c>
      <c r="G24" s="225">
        <f t="shared" si="1"/>
        <v>101.41401006241544</v>
      </c>
      <c r="H24" s="225">
        <f t="shared" si="0"/>
        <v>116.52198138287476</v>
      </c>
    </row>
    <row r="25" spans="1:13" s="86" customFormat="1" ht="13.5" customHeight="1" x14ac:dyDescent="0.2">
      <c r="A25" s="188"/>
      <c r="B25" s="69">
        <v>6514</v>
      </c>
      <c r="C25" s="92" t="s">
        <v>144</v>
      </c>
      <c r="D25" s="226">
        <v>969927571.55999994</v>
      </c>
      <c r="E25" s="227">
        <v>844169000</v>
      </c>
      <c r="F25" s="226">
        <v>983642445.01999998</v>
      </c>
      <c r="G25" s="228">
        <f t="shared" si="1"/>
        <v>101.41401006241544</v>
      </c>
      <c r="H25" s="229">
        <f t="shared" si="0"/>
        <v>116.52198138287476</v>
      </c>
      <c r="I25" s="47"/>
      <c r="J25" s="144"/>
      <c r="K25" s="62"/>
      <c r="L25" s="160"/>
      <c r="M25" s="161"/>
    </row>
    <row r="26" spans="1:13" s="3" customFormat="1" ht="13.5" customHeight="1" x14ac:dyDescent="0.2">
      <c r="A26" s="76">
        <v>652</v>
      </c>
      <c r="B26" s="17"/>
      <c r="C26" s="42" t="s">
        <v>83</v>
      </c>
      <c r="D26" s="224">
        <f t="shared" ref="D26:F26" si="7">D27</f>
        <v>5007671.5999999996</v>
      </c>
      <c r="E26" s="224">
        <f t="shared" si="7"/>
        <v>628000000</v>
      </c>
      <c r="F26" s="224">
        <f t="shared" si="7"/>
        <v>591207848.49000001</v>
      </c>
      <c r="G26" s="238" t="s">
        <v>203</v>
      </c>
      <c r="H26" s="225">
        <f t="shared" si="0"/>
        <v>94.141377148089177</v>
      </c>
      <c r="K26" s="63"/>
      <c r="L26" s="63"/>
      <c r="M26" s="63"/>
    </row>
    <row r="27" spans="1:13" s="56" customFormat="1" ht="12.75" customHeight="1" x14ac:dyDescent="0.2">
      <c r="A27" s="189"/>
      <c r="B27" s="69">
        <v>6526</v>
      </c>
      <c r="C27" s="68" t="s">
        <v>38</v>
      </c>
      <c r="D27" s="220">
        <v>5007671.5999999996</v>
      </c>
      <c r="E27" s="218">
        <v>628000000</v>
      </c>
      <c r="F27" s="220">
        <v>591207848.49000001</v>
      </c>
      <c r="G27" s="238" t="s">
        <v>203</v>
      </c>
      <c r="H27" s="216">
        <f t="shared" si="0"/>
        <v>94.141377148089177</v>
      </c>
      <c r="J27" s="144"/>
      <c r="K27" s="63"/>
      <c r="L27" s="155"/>
      <c r="M27" s="63"/>
    </row>
    <row r="28" spans="1:13" s="62" customFormat="1" ht="25.5" x14ac:dyDescent="0.2">
      <c r="A28" s="235">
        <v>66</v>
      </c>
      <c r="B28" s="77"/>
      <c r="C28" s="64" t="s">
        <v>151</v>
      </c>
      <c r="D28" s="224">
        <f t="shared" ref="D28:F28" si="8">D29</f>
        <v>168426.55000000002</v>
      </c>
      <c r="E28" s="224">
        <f t="shared" si="8"/>
        <v>3401000</v>
      </c>
      <c r="F28" s="224">
        <f t="shared" si="8"/>
        <v>1409355.27</v>
      </c>
      <c r="G28" s="225">
        <f t="shared" si="1"/>
        <v>836.77737862587571</v>
      </c>
      <c r="H28" s="225">
        <f t="shared" si="0"/>
        <v>41.439437518376948</v>
      </c>
      <c r="J28" s="160"/>
    </row>
    <row r="29" spans="1:13" s="62" customFormat="1" ht="12.75" customHeight="1" x14ac:dyDescent="0.2">
      <c r="A29" s="190">
        <v>661</v>
      </c>
      <c r="B29" s="77"/>
      <c r="C29" s="64" t="s">
        <v>152</v>
      </c>
      <c r="D29" s="224">
        <f t="shared" ref="D29" si="9">D30+D31</f>
        <v>168426.55000000002</v>
      </c>
      <c r="E29" s="224">
        <f t="shared" ref="E29:F29" si="10">E30+E31</f>
        <v>3401000</v>
      </c>
      <c r="F29" s="224">
        <f t="shared" si="10"/>
        <v>1409355.27</v>
      </c>
      <c r="G29" s="225">
        <f t="shared" si="1"/>
        <v>836.77737862587571</v>
      </c>
      <c r="H29" s="225">
        <f t="shared" si="0"/>
        <v>41.439437518376948</v>
      </c>
    </row>
    <row r="30" spans="1:13" s="62" customFormat="1" ht="12.75" customHeight="1" x14ac:dyDescent="0.2">
      <c r="A30" s="190"/>
      <c r="B30" s="72">
        <v>6614</v>
      </c>
      <c r="C30" s="71" t="s">
        <v>205</v>
      </c>
      <c r="D30" s="222">
        <v>1189.5999999999999</v>
      </c>
      <c r="E30" s="218">
        <v>1000</v>
      </c>
      <c r="F30" s="222">
        <v>0</v>
      </c>
      <c r="G30" s="230" t="s">
        <v>203</v>
      </c>
      <c r="H30" s="216">
        <f t="shared" si="0"/>
        <v>0</v>
      </c>
    </row>
    <row r="31" spans="1:13" s="63" customFormat="1" ht="12.75" customHeight="1" x14ac:dyDescent="0.2">
      <c r="A31" s="186"/>
      <c r="B31" s="72">
        <v>6615</v>
      </c>
      <c r="C31" s="71" t="s">
        <v>153</v>
      </c>
      <c r="D31" s="222">
        <v>167236.95000000001</v>
      </c>
      <c r="E31" s="218">
        <v>3400000</v>
      </c>
      <c r="F31" s="222">
        <v>1409355.27</v>
      </c>
      <c r="G31" s="223">
        <f t="shared" ref="G31:G36" si="11">F31/D31*100</f>
        <v>842.7295941477048</v>
      </c>
      <c r="H31" s="216">
        <f t="shared" si="0"/>
        <v>41.451625588235295</v>
      </c>
    </row>
    <row r="32" spans="1:13" s="56" customFormat="1" ht="12.75" customHeight="1" x14ac:dyDescent="0.2">
      <c r="A32" s="190">
        <v>68</v>
      </c>
      <c r="B32" s="77"/>
      <c r="C32" s="64" t="s">
        <v>181</v>
      </c>
      <c r="D32" s="224">
        <f t="shared" ref="D32:F33" si="12">D33</f>
        <v>1708027.23</v>
      </c>
      <c r="E32" s="224">
        <f t="shared" si="12"/>
        <v>3500000</v>
      </c>
      <c r="F32" s="224">
        <f t="shared" si="12"/>
        <v>3676386.25</v>
      </c>
      <c r="G32" s="225">
        <f t="shared" si="11"/>
        <v>215.24166508750565</v>
      </c>
      <c r="H32" s="225">
        <f t="shared" si="0"/>
        <v>105.03960714285714</v>
      </c>
      <c r="K32" s="63"/>
      <c r="L32" s="63"/>
      <c r="M32" s="63"/>
    </row>
    <row r="33" spans="1:8" s="3" customFormat="1" ht="13.5" customHeight="1" x14ac:dyDescent="0.2">
      <c r="A33" s="190">
        <v>683</v>
      </c>
      <c r="B33" s="77"/>
      <c r="C33" s="64" t="s">
        <v>182</v>
      </c>
      <c r="D33" s="224">
        <f t="shared" si="12"/>
        <v>1708027.23</v>
      </c>
      <c r="E33" s="224">
        <f t="shared" si="12"/>
        <v>3500000</v>
      </c>
      <c r="F33" s="224">
        <f t="shared" si="12"/>
        <v>3676386.25</v>
      </c>
      <c r="G33" s="225">
        <f t="shared" si="11"/>
        <v>215.24166508750565</v>
      </c>
      <c r="H33" s="225">
        <f t="shared" si="0"/>
        <v>105.03960714285714</v>
      </c>
    </row>
    <row r="34" spans="1:8" s="3" customFormat="1" ht="13.5" customHeight="1" x14ac:dyDescent="0.2">
      <c r="A34" s="184"/>
      <c r="B34" s="72">
        <v>6831</v>
      </c>
      <c r="C34" s="71" t="s">
        <v>182</v>
      </c>
      <c r="D34" s="222">
        <v>1708027.23</v>
      </c>
      <c r="E34" s="218">
        <v>3500000</v>
      </c>
      <c r="F34" s="222">
        <v>3676386.25</v>
      </c>
      <c r="G34" s="223">
        <f t="shared" si="11"/>
        <v>215.24166508750565</v>
      </c>
      <c r="H34" s="216">
        <f t="shared" si="0"/>
        <v>105.03960714285714</v>
      </c>
    </row>
    <row r="35" spans="1:8" s="3" customFormat="1" ht="21.6" customHeight="1" x14ac:dyDescent="0.2">
      <c r="A35" s="203">
        <v>7</v>
      </c>
      <c r="B35" s="82"/>
      <c r="C35" s="83" t="s">
        <v>237</v>
      </c>
      <c r="D35" s="166">
        <f t="shared" ref="D35:F41" si="13">D36</f>
        <v>10623</v>
      </c>
      <c r="E35" s="166">
        <f>E36</f>
        <v>417500</v>
      </c>
      <c r="F35" s="166">
        <f t="shared" si="13"/>
        <v>367569.44</v>
      </c>
      <c r="G35" s="170">
        <f t="shared" si="11"/>
        <v>3460.1284006401206</v>
      </c>
      <c r="H35" s="170">
        <f t="shared" ref="H35:H40" si="14">F35/E35*100</f>
        <v>88.040584431137731</v>
      </c>
    </row>
    <row r="36" spans="1:8" s="3" customFormat="1" ht="13.5" customHeight="1" x14ac:dyDescent="0.2">
      <c r="A36" s="54">
        <v>72</v>
      </c>
      <c r="B36" s="82"/>
      <c r="C36" s="83" t="s">
        <v>124</v>
      </c>
      <c r="D36" s="166">
        <f>D37+D41</f>
        <v>10623</v>
      </c>
      <c r="E36" s="166">
        <f>E37+E41</f>
        <v>417500</v>
      </c>
      <c r="F36" s="166">
        <f>F37+F41</f>
        <v>367569.44</v>
      </c>
      <c r="G36" s="170">
        <f t="shared" si="11"/>
        <v>3460.1284006401206</v>
      </c>
      <c r="H36" s="170">
        <f t="shared" si="14"/>
        <v>88.040584431137731</v>
      </c>
    </row>
    <row r="37" spans="1:8" s="3" customFormat="1" ht="13.5" customHeight="1" x14ac:dyDescent="0.2">
      <c r="A37" s="54">
        <v>722</v>
      </c>
      <c r="B37" s="82"/>
      <c r="C37" s="83" t="s">
        <v>234</v>
      </c>
      <c r="D37" s="166">
        <f>D38+D39+D40</f>
        <v>0</v>
      </c>
      <c r="E37" s="166">
        <f>E38+E39+E40</f>
        <v>117500</v>
      </c>
      <c r="F37" s="166">
        <f>F38+F39+F40</f>
        <v>130569.44</v>
      </c>
      <c r="G37" s="170" t="s">
        <v>203</v>
      </c>
      <c r="H37" s="170">
        <f t="shared" si="14"/>
        <v>111.12292765957447</v>
      </c>
    </row>
    <row r="38" spans="1:8" s="3" customFormat="1" ht="13.5" customHeight="1" x14ac:dyDescent="0.2">
      <c r="A38" s="55"/>
      <c r="B38" s="55">
        <v>7221</v>
      </c>
      <c r="C38" s="84" t="s">
        <v>23</v>
      </c>
      <c r="D38" s="231">
        <v>0</v>
      </c>
      <c r="E38" s="232">
        <v>12000</v>
      </c>
      <c r="F38" s="231">
        <v>10881.25</v>
      </c>
      <c r="G38" s="233" t="s">
        <v>203</v>
      </c>
      <c r="H38" s="234">
        <f t="shared" si="14"/>
        <v>90.677083333333329</v>
      </c>
    </row>
    <row r="39" spans="1:8" s="3" customFormat="1" ht="13.5" customHeight="1" x14ac:dyDescent="0.2">
      <c r="A39" s="55"/>
      <c r="B39" s="55">
        <v>7222</v>
      </c>
      <c r="C39" s="84" t="s">
        <v>25</v>
      </c>
      <c r="D39" s="231">
        <v>0</v>
      </c>
      <c r="E39" s="232">
        <v>500</v>
      </c>
      <c r="F39" s="231">
        <v>808.19</v>
      </c>
      <c r="G39" s="233" t="s">
        <v>203</v>
      </c>
      <c r="H39" s="234">
        <f t="shared" si="14"/>
        <v>161.63800000000001</v>
      </c>
    </row>
    <row r="40" spans="1:8" s="3" customFormat="1" ht="13.5" customHeight="1" x14ac:dyDescent="0.2">
      <c r="A40" s="55"/>
      <c r="B40" s="54">
        <v>7225</v>
      </c>
      <c r="C40" s="84" t="s">
        <v>239</v>
      </c>
      <c r="D40" s="231">
        <v>0</v>
      </c>
      <c r="E40" s="232">
        <v>105000</v>
      </c>
      <c r="F40" s="231">
        <v>118880</v>
      </c>
      <c r="G40" s="233" t="s">
        <v>203</v>
      </c>
      <c r="H40" s="234">
        <f t="shared" si="14"/>
        <v>113.21904761904761</v>
      </c>
    </row>
    <row r="41" spans="1:8" s="3" customFormat="1" ht="13.5" customHeight="1" x14ac:dyDescent="0.2">
      <c r="A41" s="54">
        <v>723</v>
      </c>
      <c r="B41" s="82"/>
      <c r="C41" s="83" t="s">
        <v>125</v>
      </c>
      <c r="D41" s="166">
        <f t="shared" si="13"/>
        <v>10623</v>
      </c>
      <c r="E41" s="166">
        <f t="shared" si="13"/>
        <v>300000</v>
      </c>
      <c r="F41" s="166">
        <f t="shared" si="13"/>
        <v>237000</v>
      </c>
      <c r="G41" s="170">
        <f>F41/D41*100</f>
        <v>2231.0081897768991</v>
      </c>
      <c r="H41" s="170">
        <f>F41/E41*100</f>
        <v>79</v>
      </c>
    </row>
    <row r="42" spans="1:8" s="3" customFormat="1" ht="13.5" customHeight="1" x14ac:dyDescent="0.2">
      <c r="A42" s="191"/>
      <c r="B42" s="55">
        <v>7231</v>
      </c>
      <c r="C42" s="84" t="s">
        <v>27</v>
      </c>
      <c r="D42" s="213">
        <v>10623</v>
      </c>
      <c r="E42" s="218">
        <v>300000</v>
      </c>
      <c r="F42" s="213">
        <v>237000</v>
      </c>
      <c r="G42" s="215">
        <f>F42/D42*100</f>
        <v>2231.0081897768991</v>
      </c>
      <c r="H42" s="216">
        <f>F42/E42*100</f>
        <v>79</v>
      </c>
    </row>
    <row r="43" spans="1:8" s="3" customFormat="1" ht="13.5" customHeight="1" x14ac:dyDescent="0.2">
      <c r="A43" s="184"/>
      <c r="B43" s="17"/>
      <c r="C43" s="43"/>
      <c r="D43" s="4"/>
      <c r="E43" s="4"/>
      <c r="F43" s="4"/>
      <c r="G43" s="168"/>
    </row>
    <row r="44" spans="1:8" s="3" customFormat="1" ht="13.5" customHeight="1" x14ac:dyDescent="0.2">
      <c r="A44" s="184"/>
      <c r="B44" s="17"/>
      <c r="C44" s="43"/>
      <c r="D44" s="4"/>
      <c r="E44" s="4"/>
      <c r="F44" s="4"/>
      <c r="G44" s="168"/>
    </row>
    <row r="45" spans="1:8" s="3" customFormat="1" ht="13.5" customHeight="1" x14ac:dyDescent="0.2">
      <c r="A45" s="184"/>
      <c r="B45" s="17"/>
      <c r="C45" s="43"/>
      <c r="D45" s="4"/>
      <c r="E45" s="4"/>
      <c r="F45" s="4"/>
      <c r="G45" s="168"/>
    </row>
    <row r="46" spans="1:8" s="3" customFormat="1" ht="13.5" customHeight="1" x14ac:dyDescent="0.2">
      <c r="A46" s="184"/>
      <c r="B46" s="17"/>
      <c r="C46" s="43"/>
      <c r="D46" s="4"/>
      <c r="E46" s="4"/>
      <c r="F46" s="4"/>
      <c r="G46" s="168"/>
    </row>
    <row r="47" spans="1:8" s="3" customFormat="1" ht="13.5" customHeight="1" x14ac:dyDescent="0.2">
      <c r="A47" s="184"/>
      <c r="B47" s="17"/>
      <c r="C47" s="43"/>
      <c r="D47" s="4"/>
      <c r="E47" s="4"/>
      <c r="F47" s="4"/>
      <c r="G47" s="168"/>
    </row>
    <row r="48" spans="1:8" s="3" customFormat="1" ht="13.5" customHeight="1" x14ac:dyDescent="0.2">
      <c r="A48" s="184"/>
      <c r="B48" s="17"/>
      <c r="C48" s="43"/>
      <c r="D48" s="4"/>
      <c r="E48" s="4"/>
      <c r="F48" s="4"/>
      <c r="G48" s="168"/>
    </row>
    <row r="49" spans="1:7" s="3" customFormat="1" ht="13.5" customHeight="1" x14ac:dyDescent="0.2">
      <c r="A49" s="184"/>
      <c r="B49" s="17"/>
      <c r="C49" s="43"/>
      <c r="D49" s="4"/>
      <c r="E49" s="4"/>
      <c r="F49" s="4"/>
      <c r="G49" s="168"/>
    </row>
    <row r="50" spans="1:7" s="3" customFormat="1" ht="13.5" customHeight="1" x14ac:dyDescent="0.2">
      <c r="A50" s="184"/>
      <c r="B50" s="17"/>
      <c r="C50" s="43"/>
      <c r="D50" s="4"/>
      <c r="E50" s="4"/>
      <c r="F50" s="4"/>
      <c r="G50" s="168"/>
    </row>
    <row r="51" spans="1:7" s="3" customFormat="1" ht="13.5" customHeight="1" x14ac:dyDescent="0.2">
      <c r="A51" s="184"/>
      <c r="B51" s="17"/>
      <c r="C51" s="43"/>
      <c r="D51" s="4"/>
      <c r="E51" s="4"/>
      <c r="F51" s="4"/>
      <c r="G51" s="168"/>
    </row>
    <row r="52" spans="1:7" s="3" customFormat="1" ht="13.5" customHeight="1" x14ac:dyDescent="0.2">
      <c r="A52" s="184"/>
      <c r="B52" s="17"/>
      <c r="C52" s="43"/>
      <c r="D52" s="4"/>
      <c r="E52" s="4"/>
      <c r="F52" s="4"/>
      <c r="G52" s="168"/>
    </row>
    <row r="53" spans="1:7" s="3" customFormat="1" ht="13.5" customHeight="1" x14ac:dyDescent="0.2">
      <c r="A53" s="184"/>
      <c r="B53" s="17"/>
      <c r="C53" s="43"/>
      <c r="D53" s="4"/>
      <c r="E53" s="4"/>
      <c r="F53" s="4"/>
      <c r="G53" s="168"/>
    </row>
    <row r="54" spans="1:7" s="3" customFormat="1" ht="13.5" customHeight="1" x14ac:dyDescent="0.2">
      <c r="A54" s="184"/>
      <c r="B54" s="17"/>
      <c r="C54" s="43"/>
      <c r="D54" s="4"/>
      <c r="E54" s="4"/>
      <c r="F54" s="4"/>
      <c r="G54" s="168"/>
    </row>
    <row r="55" spans="1:7" s="3" customFormat="1" ht="13.5" customHeight="1" x14ac:dyDescent="0.2">
      <c r="A55" s="184"/>
      <c r="B55" s="17"/>
      <c r="C55" s="43"/>
      <c r="D55" s="4"/>
      <c r="E55" s="4"/>
      <c r="F55" s="4"/>
      <c r="G55" s="168"/>
    </row>
    <row r="56" spans="1:7" s="3" customFormat="1" ht="13.5" customHeight="1" x14ac:dyDescent="0.2">
      <c r="A56" s="184"/>
      <c r="B56" s="17"/>
      <c r="C56" s="43"/>
      <c r="D56" s="4"/>
      <c r="E56" s="4"/>
      <c r="F56" s="4"/>
      <c r="G56" s="168"/>
    </row>
    <row r="57" spans="1:7" s="3" customFormat="1" ht="13.5" customHeight="1" x14ac:dyDescent="0.2">
      <c r="A57" s="184"/>
      <c r="B57" s="17"/>
      <c r="C57" s="43"/>
      <c r="D57" s="4"/>
      <c r="E57" s="4"/>
      <c r="F57" s="4"/>
      <c r="G57" s="168"/>
    </row>
    <row r="58" spans="1:7" s="3" customFormat="1" ht="13.5" customHeight="1" x14ac:dyDescent="0.2">
      <c r="A58" s="184"/>
      <c r="B58" s="17"/>
      <c r="C58" s="43"/>
      <c r="D58" s="4"/>
      <c r="E58" s="4"/>
      <c r="F58" s="4"/>
      <c r="G58" s="168"/>
    </row>
    <row r="59" spans="1:7" s="3" customFormat="1" ht="13.5" customHeight="1" x14ac:dyDescent="0.2">
      <c r="A59" s="184"/>
      <c r="B59" s="17"/>
      <c r="C59" s="43"/>
      <c r="D59" s="4"/>
      <c r="E59" s="4"/>
      <c r="F59" s="4"/>
      <c r="G59" s="168"/>
    </row>
    <row r="60" spans="1:7" s="3" customFormat="1" ht="13.5" customHeight="1" x14ac:dyDescent="0.2">
      <c r="A60" s="184"/>
      <c r="B60" s="17"/>
      <c r="C60" s="43"/>
      <c r="D60" s="4"/>
      <c r="E60" s="4"/>
      <c r="F60" s="4"/>
      <c r="G60" s="168"/>
    </row>
    <row r="61" spans="1:7" s="3" customFormat="1" ht="13.5" customHeight="1" x14ac:dyDescent="0.2">
      <c r="A61" s="184"/>
      <c r="B61" s="17"/>
      <c r="C61" s="43"/>
      <c r="D61" s="4"/>
      <c r="E61" s="4"/>
      <c r="F61" s="4"/>
      <c r="G61" s="168"/>
    </row>
    <row r="62" spans="1:7" s="3" customFormat="1" ht="18" customHeight="1" x14ac:dyDescent="0.2">
      <c r="A62" s="35"/>
      <c r="B62" s="31"/>
      <c r="C62" s="31"/>
      <c r="D62" s="4"/>
      <c r="E62" s="4"/>
      <c r="F62" s="4"/>
      <c r="G62" s="168"/>
    </row>
    <row r="63" spans="1:7" s="3" customFormat="1" x14ac:dyDescent="0.2">
      <c r="A63" s="180"/>
      <c r="B63" s="19"/>
      <c r="C63" s="7"/>
      <c r="D63" s="4"/>
      <c r="E63" s="4"/>
      <c r="F63" s="4"/>
      <c r="G63" s="168"/>
    </row>
    <row r="64" spans="1:7" s="3" customFormat="1" x14ac:dyDescent="0.2">
      <c r="A64" s="180"/>
      <c r="B64" s="19"/>
      <c r="C64" s="9"/>
      <c r="D64" s="4"/>
      <c r="E64" s="4"/>
      <c r="F64" s="4"/>
      <c r="G64" s="168"/>
    </row>
    <row r="65" spans="1:7" s="3" customFormat="1" x14ac:dyDescent="0.2">
      <c r="A65" s="180"/>
      <c r="B65" s="19"/>
      <c r="C65" s="9"/>
      <c r="D65" s="4"/>
      <c r="E65" s="4"/>
      <c r="F65" s="4"/>
      <c r="G65" s="168"/>
    </row>
    <row r="66" spans="1:7" s="3" customFormat="1" x14ac:dyDescent="0.2">
      <c r="A66" s="180"/>
      <c r="B66" s="20"/>
      <c r="C66" s="15"/>
      <c r="D66" s="4"/>
      <c r="E66" s="4"/>
      <c r="F66" s="4"/>
      <c r="G66" s="168"/>
    </row>
    <row r="67" spans="1:7" s="3" customFormat="1" x14ac:dyDescent="0.2">
      <c r="A67" s="180"/>
      <c r="B67" s="20"/>
      <c r="C67" s="7"/>
      <c r="D67" s="4"/>
      <c r="E67" s="4"/>
      <c r="F67" s="4"/>
      <c r="G67" s="168"/>
    </row>
    <row r="68" spans="1:7" s="3" customFormat="1" x14ac:dyDescent="0.2">
      <c r="A68" s="180"/>
      <c r="B68" s="20"/>
      <c r="C68" s="16"/>
      <c r="D68" s="4"/>
      <c r="E68" s="4"/>
      <c r="F68" s="4"/>
      <c r="G68" s="168"/>
    </row>
    <row r="69" spans="1:7" s="3" customFormat="1" hidden="1" x14ac:dyDescent="0.2">
      <c r="A69" s="182"/>
      <c r="B69" s="21"/>
      <c r="C69" s="10"/>
      <c r="D69" s="4"/>
      <c r="E69" s="4"/>
      <c r="F69" s="4"/>
      <c r="G69" s="168"/>
    </row>
    <row r="70" spans="1:7" s="3" customFormat="1" hidden="1" x14ac:dyDescent="0.2">
      <c r="A70" s="182"/>
      <c r="B70" s="21"/>
      <c r="C70" s="10"/>
      <c r="D70" s="4"/>
      <c r="E70" s="4"/>
      <c r="F70" s="4"/>
      <c r="G70" s="168"/>
    </row>
    <row r="71" spans="1:7" s="3" customFormat="1" x14ac:dyDescent="0.2">
      <c r="A71" s="182"/>
      <c r="B71" s="20"/>
      <c r="C71" s="16"/>
      <c r="D71" s="4"/>
      <c r="E71" s="4"/>
      <c r="F71" s="4"/>
      <c r="G71" s="168"/>
    </row>
    <row r="72" spans="1:7" s="3" customFormat="1" hidden="1" x14ac:dyDescent="0.2">
      <c r="A72" s="182"/>
      <c r="B72" s="21"/>
      <c r="C72" s="10"/>
      <c r="D72" s="4"/>
      <c r="E72" s="4"/>
      <c r="F72" s="4"/>
      <c r="G72" s="168"/>
    </row>
    <row r="73" spans="1:7" s="3" customFormat="1" x14ac:dyDescent="0.2">
      <c r="A73" s="182"/>
      <c r="B73" s="21"/>
      <c r="C73" s="7"/>
      <c r="D73" s="4"/>
      <c r="E73" s="4"/>
      <c r="F73" s="4"/>
      <c r="G73" s="168"/>
    </row>
    <row r="74" spans="1:7" s="3" customFormat="1" x14ac:dyDescent="0.2">
      <c r="A74" s="182"/>
      <c r="B74" s="21"/>
      <c r="C74" s="16"/>
      <c r="D74" s="4"/>
      <c r="E74" s="4"/>
      <c r="F74" s="4"/>
      <c r="G74" s="168"/>
    </row>
    <row r="75" spans="1:7" s="3" customFormat="1" hidden="1" x14ac:dyDescent="0.2">
      <c r="A75" s="182"/>
      <c r="B75" s="21"/>
      <c r="C75" s="10"/>
      <c r="D75" s="4"/>
      <c r="E75" s="4"/>
      <c r="F75" s="4"/>
      <c r="G75" s="168"/>
    </row>
    <row r="76" spans="1:7" s="3" customFormat="1" hidden="1" x14ac:dyDescent="0.2">
      <c r="A76" s="182"/>
      <c r="B76" s="21"/>
      <c r="C76" s="10"/>
      <c r="D76" s="4"/>
      <c r="E76" s="4"/>
      <c r="F76" s="4"/>
      <c r="G76" s="168"/>
    </row>
    <row r="77" spans="1:7" s="3" customFormat="1" x14ac:dyDescent="0.2">
      <c r="A77" s="182"/>
      <c r="B77" s="21"/>
      <c r="C77" s="16"/>
      <c r="D77" s="4"/>
      <c r="E77" s="4"/>
      <c r="F77" s="4"/>
      <c r="G77" s="168"/>
    </row>
    <row r="78" spans="1:7" s="3" customFormat="1" hidden="1" x14ac:dyDescent="0.2">
      <c r="A78" s="182"/>
      <c r="B78" s="21"/>
      <c r="C78" s="10"/>
      <c r="D78" s="4"/>
      <c r="E78" s="4"/>
      <c r="F78" s="4"/>
      <c r="G78" s="168"/>
    </row>
    <row r="79" spans="1:7" s="3" customFormat="1" hidden="1" x14ac:dyDescent="0.2">
      <c r="A79" s="182"/>
      <c r="B79" s="21"/>
      <c r="C79" s="10"/>
      <c r="D79" s="4"/>
      <c r="E79" s="4"/>
      <c r="F79" s="4"/>
      <c r="G79" s="168"/>
    </row>
    <row r="80" spans="1:7" s="3" customFormat="1" x14ac:dyDescent="0.2">
      <c r="A80" s="182"/>
      <c r="B80" s="21"/>
      <c r="C80" s="16"/>
      <c r="D80" s="4"/>
      <c r="E80" s="4"/>
      <c r="F80" s="4"/>
      <c r="G80" s="168"/>
    </row>
    <row r="81" spans="1:7" s="3" customFormat="1" hidden="1" x14ac:dyDescent="0.2">
      <c r="A81" s="182"/>
      <c r="B81" s="21"/>
      <c r="C81" s="10"/>
      <c r="D81" s="4"/>
      <c r="E81" s="4"/>
      <c r="F81" s="4"/>
      <c r="G81" s="168"/>
    </row>
    <row r="82" spans="1:7" s="3" customFormat="1" hidden="1" x14ac:dyDescent="0.2">
      <c r="A82" s="182"/>
      <c r="B82" s="21"/>
      <c r="C82" s="10"/>
      <c r="D82" s="4"/>
      <c r="E82" s="4"/>
      <c r="F82" s="4"/>
      <c r="G82" s="168"/>
    </row>
    <row r="83" spans="1:7" s="3" customFormat="1" ht="13.5" hidden="1" customHeight="1" x14ac:dyDescent="0.2">
      <c r="A83" s="182"/>
      <c r="B83" s="21"/>
      <c r="C83" s="10"/>
      <c r="D83" s="4"/>
      <c r="E83" s="4"/>
      <c r="F83" s="4"/>
      <c r="G83" s="168"/>
    </row>
    <row r="84" spans="1:7" s="3" customFormat="1" ht="13.5" customHeight="1" x14ac:dyDescent="0.2">
      <c r="A84" s="182"/>
      <c r="B84" s="21"/>
      <c r="C84" s="9"/>
      <c r="D84" s="4"/>
      <c r="E84" s="4"/>
      <c r="F84" s="4"/>
      <c r="G84" s="168"/>
    </row>
    <row r="85" spans="1:7" s="3" customFormat="1" ht="13.5" customHeight="1" x14ac:dyDescent="0.2">
      <c r="A85" s="182"/>
      <c r="B85" s="21"/>
      <c r="C85" s="7"/>
      <c r="D85" s="4"/>
      <c r="E85" s="4"/>
      <c r="F85" s="4"/>
      <c r="G85" s="168"/>
    </row>
    <row r="86" spans="1:7" s="3" customFormat="1" ht="26.25" customHeight="1" x14ac:dyDescent="0.2">
      <c r="A86" s="182"/>
      <c r="B86" s="20"/>
      <c r="C86" s="80"/>
      <c r="D86" s="4"/>
      <c r="E86" s="4"/>
      <c r="F86" s="4"/>
      <c r="G86" s="168"/>
    </row>
    <row r="87" spans="1:7" s="3" customFormat="1" ht="13.5" hidden="1" customHeight="1" x14ac:dyDescent="0.2">
      <c r="A87" s="182"/>
      <c r="B87" s="21"/>
      <c r="C87" s="10"/>
      <c r="D87" s="4"/>
      <c r="E87" s="4"/>
      <c r="F87" s="4"/>
      <c r="G87" s="168"/>
    </row>
    <row r="88" spans="1:7" s="3" customFormat="1" ht="13.5" customHeight="1" x14ac:dyDescent="0.2">
      <c r="A88" s="182"/>
      <c r="B88" s="21"/>
      <c r="C88" s="9"/>
      <c r="D88" s="4"/>
      <c r="E88" s="4"/>
      <c r="F88" s="4"/>
      <c r="G88" s="168"/>
    </row>
    <row r="89" spans="1:7" s="3" customFormat="1" ht="13.5" customHeight="1" x14ac:dyDescent="0.2">
      <c r="A89" s="182"/>
      <c r="B89" s="21"/>
      <c r="C89" s="9"/>
      <c r="D89" s="4"/>
      <c r="E89" s="4"/>
      <c r="F89" s="4"/>
      <c r="G89" s="168"/>
    </row>
    <row r="90" spans="1:7" s="3" customFormat="1" ht="13.5" customHeight="1" x14ac:dyDescent="0.2">
      <c r="A90" s="182"/>
      <c r="B90" s="26"/>
      <c r="C90" s="16"/>
      <c r="D90" s="4"/>
      <c r="E90" s="4"/>
      <c r="F90" s="4"/>
      <c r="G90" s="168"/>
    </row>
    <row r="91" spans="1:7" s="3" customFormat="1" ht="13.5" hidden="1" customHeight="1" x14ac:dyDescent="0.2">
      <c r="A91" s="182"/>
      <c r="B91" s="22"/>
      <c r="C91" s="14"/>
      <c r="D91" s="4"/>
      <c r="E91" s="4"/>
      <c r="F91" s="4"/>
      <c r="G91" s="168"/>
    </row>
    <row r="92" spans="1:7" s="3" customFormat="1" ht="13.5" customHeight="1" x14ac:dyDescent="0.2">
      <c r="A92" s="182"/>
      <c r="B92" s="20"/>
      <c r="C92" s="15"/>
      <c r="D92" s="4"/>
      <c r="E92" s="4"/>
      <c r="F92" s="4"/>
      <c r="G92" s="168"/>
    </row>
    <row r="93" spans="1:7" s="3" customFormat="1" ht="13.5" hidden="1" customHeight="1" x14ac:dyDescent="0.2">
      <c r="A93" s="182"/>
      <c r="B93" s="21"/>
      <c r="C93" s="10"/>
      <c r="D93" s="4"/>
      <c r="E93" s="4"/>
      <c r="F93" s="4"/>
      <c r="G93" s="168"/>
    </row>
    <row r="94" spans="1:7" s="3" customFormat="1" ht="28.5" customHeight="1" x14ac:dyDescent="0.2">
      <c r="A94" s="182"/>
      <c r="B94" s="21"/>
      <c r="C94" s="46"/>
      <c r="D94" s="4"/>
      <c r="E94" s="4"/>
      <c r="F94" s="4"/>
      <c r="G94" s="168"/>
    </row>
    <row r="95" spans="1:7" s="3" customFormat="1" ht="13.5" customHeight="1" x14ac:dyDescent="0.2">
      <c r="A95" s="182"/>
      <c r="B95" s="21"/>
      <c r="C95" s="16"/>
      <c r="D95" s="4"/>
      <c r="E95" s="4"/>
      <c r="F95" s="4"/>
      <c r="G95" s="168"/>
    </row>
    <row r="96" spans="1:7" s="3" customFormat="1" ht="13.5" hidden="1" customHeight="1" x14ac:dyDescent="0.2">
      <c r="A96" s="182"/>
      <c r="B96" s="21"/>
      <c r="C96" s="10"/>
      <c r="D96" s="4"/>
      <c r="E96" s="4"/>
      <c r="F96" s="4"/>
      <c r="G96" s="168"/>
    </row>
    <row r="97" spans="1:7" s="3" customFormat="1" ht="13.5" customHeight="1" x14ac:dyDescent="0.2">
      <c r="A97" s="182"/>
      <c r="B97" s="21"/>
      <c r="C97" s="15"/>
      <c r="D97" s="4"/>
      <c r="E97" s="4"/>
      <c r="F97" s="4"/>
      <c r="G97" s="168"/>
    </row>
    <row r="98" spans="1:7" s="3" customFormat="1" ht="13.5" hidden="1" customHeight="1" x14ac:dyDescent="0.2">
      <c r="A98" s="182"/>
      <c r="B98" s="21"/>
      <c r="C98" s="10"/>
      <c r="D98" s="4"/>
      <c r="E98" s="4"/>
      <c r="F98" s="4"/>
      <c r="G98" s="168"/>
    </row>
    <row r="99" spans="1:7" s="3" customFormat="1" ht="22.5" customHeight="1" x14ac:dyDescent="0.2">
      <c r="A99" s="182"/>
      <c r="B99" s="21"/>
      <c r="C99" s="80"/>
      <c r="D99" s="4"/>
      <c r="E99" s="4"/>
      <c r="F99" s="4"/>
      <c r="G99" s="168"/>
    </row>
    <row r="100" spans="1:7" s="3" customFormat="1" ht="13.5" hidden="1" customHeight="1" x14ac:dyDescent="0.2">
      <c r="A100" s="182"/>
      <c r="B100" s="22"/>
      <c r="C100" s="14"/>
      <c r="D100" s="4"/>
      <c r="E100" s="4"/>
      <c r="F100" s="4"/>
      <c r="G100" s="168"/>
    </row>
    <row r="101" spans="1:7" s="3" customFormat="1" ht="13.5" customHeight="1" x14ac:dyDescent="0.2">
      <c r="A101" s="182"/>
      <c r="B101" s="22"/>
      <c r="C101" s="7"/>
      <c r="D101" s="4"/>
      <c r="E101" s="4"/>
      <c r="F101" s="4"/>
      <c r="G101" s="168"/>
    </row>
    <row r="102" spans="1:7" s="3" customFormat="1" ht="13.5" customHeight="1" x14ac:dyDescent="0.2">
      <c r="A102" s="182"/>
      <c r="B102" s="22"/>
      <c r="C102" s="27"/>
      <c r="D102" s="4"/>
      <c r="E102" s="4"/>
      <c r="F102" s="4"/>
      <c r="G102" s="168"/>
    </row>
    <row r="103" spans="1:7" s="3" customFormat="1" ht="13.5" customHeight="1" x14ac:dyDescent="0.2">
      <c r="A103" s="182"/>
      <c r="B103" s="20"/>
      <c r="C103" s="16"/>
      <c r="D103" s="4"/>
      <c r="E103" s="4"/>
      <c r="F103" s="4"/>
      <c r="G103" s="168"/>
    </row>
    <row r="104" spans="1:7" s="3" customFormat="1" ht="13.5" hidden="1" customHeight="1" x14ac:dyDescent="0.2">
      <c r="A104" s="182"/>
      <c r="B104" s="21"/>
      <c r="C104" s="10"/>
      <c r="D104" s="4"/>
      <c r="E104" s="4"/>
      <c r="F104" s="4"/>
      <c r="G104" s="168"/>
    </row>
    <row r="105" spans="1:7" s="3" customFormat="1" ht="13.5" customHeight="1" x14ac:dyDescent="0.2">
      <c r="A105" s="182"/>
      <c r="B105" s="21"/>
      <c r="C105" s="9"/>
      <c r="D105" s="4"/>
      <c r="E105" s="4"/>
      <c r="F105" s="4"/>
      <c r="G105" s="168"/>
    </row>
    <row r="106" spans="1:7" s="3" customFormat="1" ht="13.5" customHeight="1" x14ac:dyDescent="0.2">
      <c r="A106" s="182"/>
      <c r="B106" s="21"/>
      <c r="C106" s="7"/>
      <c r="D106" s="4"/>
      <c r="E106" s="4"/>
      <c r="F106" s="4"/>
      <c r="G106" s="168"/>
    </row>
    <row r="107" spans="1:7" s="3" customFormat="1" ht="13.5" customHeight="1" x14ac:dyDescent="0.2">
      <c r="A107" s="182"/>
      <c r="B107" s="20"/>
      <c r="C107" s="16"/>
      <c r="D107" s="4"/>
      <c r="E107" s="4"/>
      <c r="F107" s="4"/>
      <c r="G107" s="168"/>
    </row>
    <row r="108" spans="1:7" s="3" customFormat="1" ht="13.5" hidden="1" customHeight="1" x14ac:dyDescent="0.2">
      <c r="A108" s="182"/>
      <c r="B108" s="22"/>
      <c r="C108" s="10"/>
      <c r="D108" s="4"/>
      <c r="E108" s="4"/>
      <c r="F108" s="4"/>
      <c r="G108" s="168"/>
    </row>
    <row r="109" spans="1:7" s="3" customFormat="1" ht="13.5" customHeight="1" x14ac:dyDescent="0.2">
      <c r="A109" s="182"/>
      <c r="B109" s="22"/>
      <c r="C109" s="7"/>
      <c r="D109" s="4"/>
      <c r="E109" s="4"/>
      <c r="F109" s="4"/>
      <c r="G109" s="168"/>
    </row>
    <row r="110" spans="1:7" s="3" customFormat="1" ht="22.5" customHeight="1" x14ac:dyDescent="0.2">
      <c r="A110" s="182"/>
      <c r="B110" s="20"/>
      <c r="C110" s="80"/>
      <c r="D110" s="4"/>
      <c r="E110" s="4"/>
      <c r="F110" s="4"/>
      <c r="G110" s="168"/>
    </row>
    <row r="111" spans="1:7" s="3" customFormat="1" ht="13.5" hidden="1" customHeight="1" x14ac:dyDescent="0.2">
      <c r="A111" s="182"/>
      <c r="B111" s="21"/>
      <c r="C111" s="10"/>
      <c r="D111" s="4"/>
      <c r="E111" s="4"/>
      <c r="F111" s="4"/>
      <c r="G111" s="168"/>
    </row>
    <row r="112" spans="1:7" s="3" customFormat="1" ht="13.5" customHeight="1" x14ac:dyDescent="0.2">
      <c r="A112" s="182"/>
      <c r="B112" s="20"/>
      <c r="C112" s="16"/>
      <c r="D112" s="4"/>
      <c r="E112" s="4"/>
      <c r="F112" s="4"/>
      <c r="G112" s="168"/>
    </row>
    <row r="113" spans="1:7" s="3" customFormat="1" ht="13.5" hidden="1" customHeight="1" x14ac:dyDescent="0.2">
      <c r="A113" s="182"/>
      <c r="B113" s="21"/>
      <c r="C113" s="10"/>
      <c r="D113" s="4"/>
      <c r="E113" s="4"/>
      <c r="F113" s="4"/>
      <c r="G113" s="168"/>
    </row>
    <row r="114" spans="1:7" s="3" customFormat="1" ht="13.5" hidden="1" customHeight="1" x14ac:dyDescent="0.2">
      <c r="A114" s="182"/>
      <c r="B114" s="21"/>
      <c r="C114" s="10"/>
      <c r="D114" s="4"/>
      <c r="E114" s="4"/>
      <c r="F114" s="4"/>
      <c r="G114" s="168"/>
    </row>
    <row r="115" spans="1:7" s="3" customFormat="1" ht="13.5" customHeight="1" x14ac:dyDescent="0.2">
      <c r="A115" s="180"/>
      <c r="B115" s="19"/>
      <c r="C115" s="7"/>
      <c r="D115" s="4"/>
      <c r="E115" s="4"/>
      <c r="F115" s="4"/>
      <c r="G115" s="168"/>
    </row>
    <row r="116" spans="1:7" s="3" customFormat="1" ht="13.5" customHeight="1" x14ac:dyDescent="0.2">
      <c r="A116" s="182"/>
      <c r="B116" s="28"/>
      <c r="C116" s="7"/>
      <c r="D116" s="4"/>
      <c r="E116" s="4"/>
      <c r="F116" s="4"/>
      <c r="G116" s="168"/>
    </row>
    <row r="117" spans="1:7" s="3" customFormat="1" ht="13.5" customHeight="1" x14ac:dyDescent="0.2">
      <c r="A117" s="182"/>
      <c r="B117" s="28"/>
      <c r="C117" s="9"/>
      <c r="D117" s="4"/>
      <c r="E117" s="4"/>
      <c r="F117" s="4"/>
      <c r="G117" s="168"/>
    </row>
    <row r="118" spans="1:7" s="3" customFormat="1" ht="13.5" customHeight="1" x14ac:dyDescent="0.2">
      <c r="A118" s="182"/>
      <c r="B118" s="20"/>
      <c r="C118" s="15"/>
      <c r="D118" s="4"/>
      <c r="E118" s="4"/>
      <c r="F118" s="4"/>
      <c r="G118" s="168"/>
    </row>
    <row r="119" spans="1:7" s="3" customFormat="1" hidden="1" x14ac:dyDescent="0.2">
      <c r="A119" s="182"/>
      <c r="B119" s="21"/>
      <c r="C119" s="10"/>
      <c r="D119" s="4"/>
      <c r="E119" s="4"/>
      <c r="F119" s="4"/>
      <c r="G119" s="168"/>
    </row>
    <row r="120" spans="1:7" s="3" customFormat="1" x14ac:dyDescent="0.2">
      <c r="A120" s="182"/>
      <c r="B120" s="21"/>
      <c r="C120" s="7"/>
      <c r="D120" s="4"/>
      <c r="E120" s="4"/>
      <c r="F120" s="4"/>
      <c r="G120" s="168"/>
    </row>
    <row r="121" spans="1:7" s="3" customFormat="1" x14ac:dyDescent="0.2">
      <c r="A121" s="182"/>
      <c r="B121" s="21"/>
      <c r="C121" s="9"/>
      <c r="D121" s="4"/>
      <c r="E121" s="4"/>
      <c r="F121" s="4"/>
      <c r="G121" s="168"/>
    </row>
    <row r="122" spans="1:7" s="3" customFormat="1" x14ac:dyDescent="0.2">
      <c r="A122" s="182"/>
      <c r="B122" s="20"/>
      <c r="C122" s="16"/>
      <c r="D122" s="4"/>
      <c r="E122" s="4"/>
      <c r="F122" s="4"/>
      <c r="G122" s="168"/>
    </row>
    <row r="123" spans="1:7" s="3" customFormat="1" hidden="1" x14ac:dyDescent="0.2">
      <c r="A123" s="182"/>
      <c r="B123" s="21"/>
      <c r="C123" s="10"/>
      <c r="D123" s="4"/>
      <c r="E123" s="4"/>
      <c r="F123" s="4"/>
      <c r="G123" s="168"/>
    </row>
    <row r="124" spans="1:7" s="3" customFormat="1" hidden="1" x14ac:dyDescent="0.2">
      <c r="A124" s="182"/>
      <c r="B124" s="21"/>
      <c r="C124" s="10"/>
      <c r="D124" s="4"/>
      <c r="E124" s="4"/>
      <c r="F124" s="4"/>
      <c r="G124" s="168"/>
    </row>
    <row r="125" spans="1:7" s="3" customFormat="1" hidden="1" x14ac:dyDescent="0.2">
      <c r="A125" s="182"/>
      <c r="B125" s="23"/>
      <c r="C125" s="5"/>
      <c r="D125" s="4"/>
      <c r="E125" s="4"/>
      <c r="F125" s="4"/>
      <c r="G125" s="168"/>
    </row>
    <row r="126" spans="1:7" s="3" customFormat="1" hidden="1" x14ac:dyDescent="0.2">
      <c r="A126" s="182"/>
      <c r="B126" s="21"/>
      <c r="C126" s="10"/>
      <c r="D126" s="4"/>
      <c r="E126" s="4"/>
      <c r="F126" s="4"/>
      <c r="G126" s="168"/>
    </row>
    <row r="127" spans="1:7" s="3" customFormat="1" hidden="1" x14ac:dyDescent="0.2">
      <c r="A127" s="182"/>
      <c r="B127" s="21"/>
      <c r="C127" s="10"/>
      <c r="D127" s="4"/>
      <c r="E127" s="4"/>
      <c r="F127" s="4"/>
      <c r="G127" s="168"/>
    </row>
    <row r="128" spans="1:7" s="3" customFormat="1" hidden="1" x14ac:dyDescent="0.2">
      <c r="A128" s="182"/>
      <c r="B128" s="21"/>
      <c r="C128" s="10"/>
      <c r="D128" s="4"/>
      <c r="E128" s="4"/>
      <c r="F128" s="4"/>
      <c r="G128" s="168"/>
    </row>
    <row r="129" spans="1:7" s="3" customFormat="1" x14ac:dyDescent="0.2">
      <c r="A129" s="182"/>
      <c r="B129" s="20"/>
      <c r="C129" s="16"/>
      <c r="D129" s="4"/>
      <c r="E129" s="4"/>
      <c r="F129" s="4"/>
      <c r="G129" s="168"/>
    </row>
    <row r="130" spans="1:7" s="3" customFormat="1" hidden="1" x14ac:dyDescent="0.2">
      <c r="A130" s="182"/>
      <c r="B130" s="21"/>
      <c r="C130" s="10"/>
      <c r="D130" s="4"/>
      <c r="E130" s="4"/>
      <c r="F130" s="4"/>
      <c r="G130" s="168"/>
    </row>
    <row r="131" spans="1:7" s="3" customFormat="1" x14ac:dyDescent="0.2">
      <c r="A131" s="182"/>
      <c r="B131" s="20"/>
      <c r="C131" s="16"/>
      <c r="D131" s="4"/>
      <c r="E131" s="4"/>
      <c r="F131" s="4"/>
      <c r="G131" s="168"/>
    </row>
    <row r="132" spans="1:7" s="3" customFormat="1" hidden="1" x14ac:dyDescent="0.2">
      <c r="A132" s="182"/>
      <c r="B132" s="21"/>
      <c r="C132" s="10"/>
      <c r="D132" s="4"/>
      <c r="E132" s="4"/>
      <c r="F132" s="4"/>
      <c r="G132" s="168"/>
    </row>
    <row r="133" spans="1:7" s="3" customFormat="1" hidden="1" x14ac:dyDescent="0.2">
      <c r="A133" s="182"/>
      <c r="B133" s="21"/>
      <c r="C133" s="10"/>
      <c r="D133" s="4"/>
      <c r="E133" s="4"/>
      <c r="F133" s="4"/>
      <c r="G133" s="168"/>
    </row>
    <row r="134" spans="1:7" s="3" customFormat="1" x14ac:dyDescent="0.2">
      <c r="A134" s="182"/>
      <c r="B134" s="21"/>
      <c r="C134" s="10"/>
      <c r="D134" s="4"/>
      <c r="E134" s="4"/>
      <c r="F134" s="4"/>
      <c r="G134" s="168"/>
    </row>
    <row r="135" spans="1:7" s="3" customFormat="1" x14ac:dyDescent="0.2">
      <c r="A135" s="182"/>
      <c r="B135" s="21"/>
      <c r="C135" s="10"/>
      <c r="D135" s="4"/>
      <c r="E135" s="4"/>
      <c r="F135" s="4"/>
      <c r="G135" s="168"/>
    </row>
    <row r="136" spans="1:7" s="3" customFormat="1" ht="28.5" customHeight="1" x14ac:dyDescent="0.2">
      <c r="A136" s="13"/>
      <c r="B136" s="18"/>
      <c r="C136" s="49"/>
      <c r="D136" s="4"/>
      <c r="E136" s="4"/>
      <c r="F136" s="4"/>
      <c r="G136" s="168"/>
    </row>
    <row r="137" spans="1:7" s="3" customFormat="1" x14ac:dyDescent="0.2">
      <c r="A137" s="182"/>
      <c r="B137" s="21"/>
      <c r="C137" s="9"/>
      <c r="D137" s="4"/>
      <c r="E137" s="4"/>
      <c r="F137" s="4"/>
      <c r="G137" s="168"/>
    </row>
    <row r="138" spans="1:7" s="3" customFormat="1" x14ac:dyDescent="0.2">
      <c r="A138" s="182"/>
      <c r="B138" s="29"/>
      <c r="C138" s="6"/>
      <c r="D138" s="4"/>
      <c r="E138" s="4"/>
      <c r="F138" s="4"/>
      <c r="G138" s="168"/>
    </row>
    <row r="139" spans="1:7" s="3" customFormat="1" hidden="1" x14ac:dyDescent="0.2">
      <c r="A139" s="182"/>
      <c r="B139" s="21"/>
      <c r="C139" s="10"/>
      <c r="D139" s="4"/>
      <c r="E139" s="4"/>
      <c r="F139" s="4"/>
      <c r="G139" s="168"/>
    </row>
    <row r="140" spans="1:7" s="3" customFormat="1" hidden="1" x14ac:dyDescent="0.2">
      <c r="A140" s="182"/>
      <c r="B140" s="23"/>
      <c r="C140" s="5"/>
      <c r="D140" s="4"/>
      <c r="E140" s="4"/>
      <c r="F140" s="4"/>
      <c r="G140" s="168"/>
    </row>
    <row r="141" spans="1:7" s="3" customFormat="1" hidden="1" x14ac:dyDescent="0.2">
      <c r="A141" s="182"/>
      <c r="B141" s="23"/>
      <c r="C141" s="5"/>
      <c r="D141" s="4"/>
      <c r="E141" s="4"/>
      <c r="F141" s="4"/>
      <c r="G141" s="168"/>
    </row>
    <row r="142" spans="1:7" s="3" customFormat="1" hidden="1" x14ac:dyDescent="0.2">
      <c r="A142" s="182"/>
      <c r="B142" s="21"/>
      <c r="C142" s="10"/>
      <c r="D142" s="4"/>
      <c r="E142" s="4"/>
      <c r="F142" s="4"/>
      <c r="G142" s="168"/>
    </row>
    <row r="143" spans="1:7" s="3" customFormat="1" x14ac:dyDescent="0.2">
      <c r="A143" s="182"/>
      <c r="B143" s="20"/>
      <c r="C143" s="16"/>
      <c r="D143" s="4"/>
      <c r="E143" s="4"/>
      <c r="F143" s="4"/>
      <c r="G143" s="168"/>
    </row>
    <row r="144" spans="1:7" s="3" customFormat="1" hidden="1" x14ac:dyDescent="0.2">
      <c r="A144" s="182"/>
      <c r="B144" s="21"/>
      <c r="C144" s="10"/>
      <c r="D144" s="4"/>
      <c r="E144" s="4"/>
      <c r="F144" s="4"/>
      <c r="G144" s="168"/>
    </row>
    <row r="145" spans="1:7" s="3" customFormat="1" hidden="1" x14ac:dyDescent="0.2">
      <c r="A145" s="182"/>
      <c r="B145" s="21"/>
      <c r="C145" s="10"/>
      <c r="D145" s="4"/>
      <c r="E145" s="4"/>
      <c r="F145" s="4"/>
      <c r="G145" s="168"/>
    </row>
    <row r="146" spans="1:7" s="3" customFormat="1" x14ac:dyDescent="0.2">
      <c r="A146" s="182"/>
      <c r="B146" s="20"/>
      <c r="C146" s="16"/>
      <c r="D146" s="4"/>
      <c r="E146" s="4"/>
      <c r="F146" s="4"/>
      <c r="G146" s="168"/>
    </row>
    <row r="147" spans="1:7" s="3" customFormat="1" hidden="1" x14ac:dyDescent="0.2">
      <c r="A147" s="182"/>
      <c r="B147" s="21"/>
      <c r="C147" s="10"/>
      <c r="D147" s="4"/>
      <c r="E147" s="4"/>
      <c r="F147" s="4"/>
      <c r="G147" s="168"/>
    </row>
    <row r="148" spans="1:7" s="3" customFormat="1" hidden="1" x14ac:dyDescent="0.2">
      <c r="A148" s="182"/>
      <c r="B148" s="23"/>
      <c r="C148" s="5"/>
      <c r="D148" s="4"/>
      <c r="E148" s="4"/>
      <c r="F148" s="4"/>
      <c r="G148" s="168"/>
    </row>
    <row r="149" spans="1:7" s="3" customFormat="1" x14ac:dyDescent="0.2">
      <c r="A149" s="182"/>
      <c r="B149" s="20"/>
      <c r="C149" s="6"/>
      <c r="D149" s="4"/>
      <c r="E149" s="4"/>
      <c r="F149" s="4"/>
      <c r="G149" s="168"/>
    </row>
    <row r="150" spans="1:7" s="3" customFormat="1" hidden="1" x14ac:dyDescent="0.2">
      <c r="A150" s="182"/>
      <c r="B150" s="22"/>
      <c r="C150" s="5"/>
      <c r="D150" s="4"/>
      <c r="E150" s="4"/>
      <c r="F150" s="4"/>
      <c r="G150" s="168"/>
    </row>
    <row r="151" spans="1:7" s="3" customFormat="1" x14ac:dyDescent="0.2">
      <c r="A151" s="182"/>
      <c r="B151" s="20"/>
      <c r="C151" s="16"/>
      <c r="D151" s="4"/>
      <c r="E151" s="4"/>
      <c r="F151" s="4"/>
      <c r="G151" s="168"/>
    </row>
    <row r="152" spans="1:7" s="3" customFormat="1" hidden="1" x14ac:dyDescent="0.2">
      <c r="A152" s="182"/>
      <c r="B152" s="21"/>
      <c r="C152" s="10"/>
      <c r="D152" s="4"/>
      <c r="E152" s="4"/>
      <c r="F152" s="4"/>
      <c r="G152" s="168"/>
    </row>
    <row r="153" spans="1:7" s="3" customFormat="1" x14ac:dyDescent="0.2">
      <c r="A153" s="182"/>
      <c r="B153" s="21"/>
      <c r="C153" s="9"/>
      <c r="D153" s="4"/>
      <c r="E153" s="4"/>
      <c r="F153" s="4"/>
      <c r="G153" s="168"/>
    </row>
    <row r="154" spans="1:7" s="3" customFormat="1" x14ac:dyDescent="0.2">
      <c r="A154" s="182"/>
      <c r="B154" s="22"/>
      <c r="C154" s="16"/>
      <c r="D154" s="4"/>
      <c r="E154" s="4"/>
      <c r="F154" s="4"/>
      <c r="G154" s="168"/>
    </row>
    <row r="155" spans="1:7" s="3" customFormat="1" hidden="1" x14ac:dyDescent="0.2">
      <c r="A155" s="182"/>
      <c r="B155" s="22"/>
      <c r="C155" s="5"/>
      <c r="D155" s="4"/>
      <c r="E155" s="4"/>
      <c r="F155" s="4"/>
      <c r="G155" s="168"/>
    </row>
    <row r="156" spans="1:7" s="3" customFormat="1" x14ac:dyDescent="0.2">
      <c r="A156" s="182"/>
      <c r="B156" s="22"/>
      <c r="C156" s="30"/>
      <c r="D156" s="4"/>
      <c r="E156" s="4"/>
      <c r="F156" s="4"/>
      <c r="G156" s="168"/>
    </row>
    <row r="157" spans="1:7" s="3" customFormat="1" x14ac:dyDescent="0.2">
      <c r="A157" s="182"/>
      <c r="B157" s="20"/>
      <c r="C157" s="15"/>
      <c r="D157" s="4"/>
      <c r="E157" s="4"/>
      <c r="F157" s="4"/>
      <c r="G157" s="168"/>
    </row>
    <row r="158" spans="1:7" s="3" customFormat="1" hidden="1" x14ac:dyDescent="0.2">
      <c r="A158" s="182"/>
      <c r="B158" s="21"/>
      <c r="C158" s="10"/>
      <c r="D158" s="4"/>
      <c r="E158" s="4"/>
      <c r="F158" s="4"/>
      <c r="G158" s="168"/>
    </row>
    <row r="159" spans="1:7" s="3" customFormat="1" x14ac:dyDescent="0.2">
      <c r="A159" s="182"/>
      <c r="B159" s="29"/>
      <c r="C159" s="4"/>
      <c r="D159" s="4"/>
      <c r="E159" s="4"/>
      <c r="F159" s="4"/>
      <c r="G159" s="168"/>
    </row>
    <row r="160" spans="1:7" s="3" customFormat="1" ht="11.25" hidden="1" customHeight="1" x14ac:dyDescent="0.2">
      <c r="A160" s="182"/>
      <c r="B160" s="23"/>
      <c r="C160" s="5"/>
      <c r="D160" s="4"/>
      <c r="E160" s="4"/>
      <c r="F160" s="4"/>
      <c r="G160" s="168"/>
    </row>
    <row r="161" spans="1:7" s="3" customFormat="1" ht="24" customHeight="1" x14ac:dyDescent="0.2">
      <c r="A161" s="182"/>
      <c r="B161" s="23"/>
      <c r="C161" s="81"/>
      <c r="D161" s="4"/>
      <c r="E161" s="4"/>
      <c r="F161" s="4"/>
      <c r="G161" s="168"/>
    </row>
    <row r="162" spans="1:7" s="3" customFormat="1" ht="15" customHeight="1" x14ac:dyDescent="0.2">
      <c r="A162" s="182"/>
      <c r="B162" s="23"/>
      <c r="C162" s="81"/>
      <c r="D162" s="4"/>
      <c r="E162" s="4"/>
      <c r="F162" s="4"/>
      <c r="G162" s="168"/>
    </row>
    <row r="163" spans="1:7" s="3" customFormat="1" ht="11.25" customHeight="1" x14ac:dyDescent="0.2">
      <c r="A163" s="182"/>
      <c r="B163" s="29"/>
      <c r="C163" s="6"/>
      <c r="D163" s="4"/>
      <c r="E163" s="4"/>
      <c r="F163" s="4"/>
      <c r="G163" s="168"/>
    </row>
    <row r="164" spans="1:7" s="3" customFormat="1" hidden="1" x14ac:dyDescent="0.2">
      <c r="A164" s="182"/>
      <c r="B164" s="23"/>
      <c r="C164" s="5"/>
      <c r="D164" s="4"/>
      <c r="E164" s="4"/>
      <c r="F164" s="4"/>
      <c r="G164" s="168"/>
    </row>
    <row r="165" spans="1:7" s="3" customFormat="1" ht="13.5" customHeight="1" x14ac:dyDescent="0.2">
      <c r="A165" s="182"/>
      <c r="B165" s="23"/>
      <c r="C165" s="1"/>
      <c r="D165" s="4"/>
      <c r="E165" s="4"/>
      <c r="F165" s="4"/>
      <c r="G165" s="168"/>
    </row>
    <row r="166" spans="1:7" s="3" customFormat="1" ht="12.75" customHeight="1" x14ac:dyDescent="0.2">
      <c r="A166" s="182"/>
      <c r="B166" s="23"/>
      <c r="C166" s="9"/>
      <c r="D166" s="4"/>
      <c r="E166" s="4"/>
      <c r="F166" s="4"/>
      <c r="G166" s="168"/>
    </row>
    <row r="167" spans="1:7" s="3" customFormat="1" ht="12.75" customHeight="1" x14ac:dyDescent="0.2">
      <c r="A167" s="182"/>
      <c r="B167" s="20"/>
      <c r="C167" s="15"/>
      <c r="D167" s="4"/>
      <c r="E167" s="4"/>
      <c r="F167" s="4"/>
      <c r="G167" s="168"/>
    </row>
    <row r="168" spans="1:7" s="3" customFormat="1" hidden="1" x14ac:dyDescent="0.2">
      <c r="A168" s="182"/>
      <c r="B168" s="21"/>
      <c r="C168" s="10"/>
      <c r="D168" s="4"/>
      <c r="E168" s="4"/>
      <c r="F168" s="4"/>
      <c r="G168" s="168"/>
    </row>
    <row r="169" spans="1:7" s="3" customFormat="1" x14ac:dyDescent="0.2">
      <c r="A169" s="182"/>
      <c r="B169" s="21"/>
      <c r="C169" s="30"/>
      <c r="D169" s="4"/>
      <c r="E169" s="4"/>
      <c r="F169" s="4"/>
      <c r="G169" s="168"/>
    </row>
    <row r="170" spans="1:7" s="3" customFormat="1" x14ac:dyDescent="0.2">
      <c r="A170" s="182"/>
      <c r="B170" s="29"/>
      <c r="C170" s="6"/>
      <c r="D170" s="4"/>
      <c r="E170" s="4"/>
      <c r="F170" s="4"/>
      <c r="G170" s="168"/>
    </row>
    <row r="171" spans="1:7" s="3" customFormat="1" hidden="1" x14ac:dyDescent="0.2">
      <c r="A171" s="182"/>
      <c r="B171" s="23"/>
      <c r="C171" s="5"/>
      <c r="D171" s="4"/>
      <c r="E171" s="4"/>
      <c r="F171" s="4"/>
      <c r="G171" s="168"/>
    </row>
    <row r="172" spans="1:7" s="3" customFormat="1" hidden="1" x14ac:dyDescent="0.2">
      <c r="A172" s="182"/>
      <c r="B172" s="21"/>
      <c r="C172" s="10"/>
      <c r="D172" s="4"/>
      <c r="E172" s="4"/>
      <c r="F172" s="4"/>
      <c r="G172" s="168"/>
    </row>
    <row r="173" spans="1:7" s="3" customFormat="1" ht="19.5" customHeight="1" x14ac:dyDescent="0.2">
      <c r="A173" s="35"/>
      <c r="B173" s="8"/>
      <c r="C173" s="7"/>
      <c r="D173" s="4"/>
      <c r="E173" s="4"/>
      <c r="F173" s="4"/>
      <c r="G173" s="168"/>
    </row>
    <row r="174" spans="1:7" s="3" customFormat="1" ht="15" customHeight="1" x14ac:dyDescent="0.2">
      <c r="A174" s="180"/>
      <c r="B174" s="19"/>
      <c r="C174" s="7"/>
      <c r="D174" s="4"/>
      <c r="E174" s="4"/>
      <c r="F174" s="4"/>
      <c r="G174" s="168"/>
    </row>
    <row r="175" spans="1:7" s="3" customFormat="1" x14ac:dyDescent="0.2">
      <c r="A175" s="180"/>
      <c r="B175" s="19"/>
      <c r="C175" s="9"/>
      <c r="D175" s="4"/>
      <c r="E175" s="4"/>
      <c r="F175" s="4"/>
      <c r="G175" s="168"/>
    </row>
    <row r="176" spans="1:7" s="3" customFormat="1" x14ac:dyDescent="0.2">
      <c r="A176" s="182"/>
      <c r="B176" s="21"/>
      <c r="C176" s="7"/>
      <c r="D176" s="4"/>
      <c r="E176" s="4"/>
      <c r="F176" s="4"/>
      <c r="G176" s="168"/>
    </row>
    <row r="177" spans="1:7" s="3" customFormat="1" x14ac:dyDescent="0.2">
      <c r="A177" s="182"/>
      <c r="B177" s="26"/>
      <c r="C177" s="16"/>
      <c r="D177" s="4"/>
      <c r="E177" s="4"/>
      <c r="F177" s="4"/>
      <c r="G177" s="168"/>
    </row>
    <row r="178" spans="1:7" s="3" customFormat="1" x14ac:dyDescent="0.2">
      <c r="A178" s="182"/>
      <c r="B178" s="21"/>
      <c r="C178" s="9"/>
      <c r="D178" s="4"/>
      <c r="E178" s="4"/>
      <c r="F178" s="4"/>
      <c r="G178" s="168"/>
    </row>
    <row r="179" spans="1:7" s="3" customFormat="1" x14ac:dyDescent="0.2">
      <c r="A179" s="182"/>
      <c r="B179" s="21"/>
      <c r="C179" s="9"/>
      <c r="D179" s="4"/>
      <c r="E179" s="4"/>
      <c r="F179" s="4"/>
      <c r="G179" s="168"/>
    </row>
    <row r="180" spans="1:7" s="3" customFormat="1" x14ac:dyDescent="0.2">
      <c r="A180" s="182"/>
      <c r="B180" s="20"/>
      <c r="C180" s="15"/>
      <c r="D180" s="4"/>
      <c r="E180" s="4"/>
      <c r="F180" s="4"/>
      <c r="G180" s="168"/>
    </row>
    <row r="181" spans="1:7" s="3" customFormat="1" ht="22.5" customHeight="1" x14ac:dyDescent="0.2">
      <c r="A181" s="182"/>
      <c r="B181" s="21"/>
      <c r="C181" s="46"/>
      <c r="D181" s="4"/>
      <c r="E181" s="4"/>
      <c r="F181" s="4"/>
      <c r="G181" s="168"/>
    </row>
    <row r="182" spans="1:7" s="3" customFormat="1" x14ac:dyDescent="0.2">
      <c r="A182" s="182"/>
      <c r="B182" s="21"/>
      <c r="C182" s="15"/>
      <c r="D182" s="4"/>
      <c r="E182" s="4"/>
      <c r="F182" s="4"/>
      <c r="G182" s="168"/>
    </row>
    <row r="183" spans="1:7" s="3" customFormat="1" x14ac:dyDescent="0.2">
      <c r="A183" s="182"/>
      <c r="B183" s="22"/>
      <c r="C183" s="7"/>
      <c r="D183" s="4"/>
      <c r="E183" s="4"/>
      <c r="F183" s="4"/>
      <c r="G183" s="168"/>
    </row>
    <row r="184" spans="1:7" s="3" customFormat="1" x14ac:dyDescent="0.2">
      <c r="A184" s="182"/>
      <c r="B184" s="22"/>
      <c r="C184" s="27"/>
      <c r="D184" s="4"/>
      <c r="E184" s="4"/>
      <c r="F184" s="4"/>
      <c r="G184" s="168"/>
    </row>
    <row r="185" spans="1:7" s="3" customFormat="1" x14ac:dyDescent="0.2">
      <c r="A185" s="182"/>
      <c r="B185" s="20"/>
      <c r="C185" s="16"/>
      <c r="D185" s="4"/>
      <c r="E185" s="4"/>
      <c r="F185" s="4"/>
      <c r="G185" s="168"/>
    </row>
    <row r="186" spans="1:7" s="3" customFormat="1" ht="13.5" customHeight="1" x14ac:dyDescent="0.2">
      <c r="A186" s="180"/>
      <c r="B186" s="19"/>
      <c r="C186" s="7"/>
      <c r="D186" s="4"/>
      <c r="E186" s="4"/>
      <c r="F186" s="4"/>
      <c r="G186" s="168"/>
    </row>
    <row r="187" spans="1:7" s="3" customFormat="1" ht="13.5" customHeight="1" x14ac:dyDescent="0.2">
      <c r="A187" s="182"/>
      <c r="B187" s="21"/>
      <c r="C187" s="7"/>
      <c r="D187" s="4"/>
      <c r="E187" s="4"/>
      <c r="F187" s="4"/>
      <c r="G187" s="168"/>
    </row>
    <row r="188" spans="1:7" s="3" customFormat="1" ht="13.5" customHeight="1" x14ac:dyDescent="0.2">
      <c r="A188" s="182"/>
      <c r="B188" s="21"/>
      <c r="C188" s="9"/>
      <c r="D188" s="4"/>
      <c r="E188" s="4"/>
      <c r="F188" s="4"/>
      <c r="G188" s="168"/>
    </row>
    <row r="189" spans="1:7" s="3" customFormat="1" x14ac:dyDescent="0.2">
      <c r="A189" s="182"/>
      <c r="B189" s="20"/>
      <c r="C189" s="16"/>
      <c r="D189" s="4"/>
      <c r="E189" s="4"/>
      <c r="F189" s="4"/>
      <c r="G189" s="168"/>
    </row>
    <row r="190" spans="1:7" s="3" customFormat="1" x14ac:dyDescent="0.2">
      <c r="A190" s="182"/>
      <c r="B190" s="21"/>
      <c r="C190" s="9"/>
      <c r="D190" s="4"/>
      <c r="E190" s="4"/>
      <c r="F190" s="4"/>
      <c r="G190" s="168"/>
    </row>
    <row r="191" spans="1:7" s="3" customFormat="1" x14ac:dyDescent="0.2">
      <c r="A191" s="182"/>
      <c r="B191" s="29"/>
      <c r="C191" s="6"/>
      <c r="D191" s="4"/>
      <c r="E191" s="4"/>
      <c r="F191" s="4"/>
      <c r="G191" s="168"/>
    </row>
    <row r="192" spans="1:7" s="3" customFormat="1" x14ac:dyDescent="0.2">
      <c r="A192" s="182"/>
      <c r="B192" s="22"/>
      <c r="C192" s="30"/>
      <c r="D192" s="4"/>
      <c r="E192" s="4"/>
      <c r="F192" s="4"/>
      <c r="G192" s="168"/>
    </row>
    <row r="193" spans="1:7" s="3" customFormat="1" x14ac:dyDescent="0.2">
      <c r="A193" s="182"/>
      <c r="B193" s="20"/>
      <c r="C193" s="15"/>
      <c r="D193" s="4"/>
      <c r="E193" s="4"/>
      <c r="F193" s="4"/>
      <c r="G193" s="168"/>
    </row>
    <row r="194" spans="1:7" s="3" customFormat="1" x14ac:dyDescent="0.2">
      <c r="A194" s="182"/>
      <c r="B194" s="29"/>
      <c r="C194" s="32"/>
      <c r="D194" s="4"/>
      <c r="E194" s="4"/>
      <c r="F194" s="4"/>
      <c r="G194" s="168"/>
    </row>
    <row r="195" spans="1:7" s="3" customFormat="1" x14ac:dyDescent="0.2">
      <c r="A195" s="182"/>
      <c r="B195" s="23"/>
      <c r="C195" s="1"/>
      <c r="D195" s="4"/>
      <c r="E195" s="4"/>
      <c r="F195" s="4"/>
      <c r="G195" s="168"/>
    </row>
    <row r="196" spans="1:7" s="3" customFormat="1" x14ac:dyDescent="0.2">
      <c r="A196" s="182"/>
      <c r="B196" s="23"/>
      <c r="C196" s="9"/>
      <c r="D196" s="4"/>
      <c r="E196" s="4"/>
      <c r="F196" s="4"/>
      <c r="G196" s="168"/>
    </row>
    <row r="197" spans="1:7" s="3" customFormat="1" x14ac:dyDescent="0.2">
      <c r="A197" s="182"/>
      <c r="B197" s="20"/>
      <c r="C197" s="15"/>
      <c r="D197" s="4"/>
      <c r="E197" s="4"/>
      <c r="F197" s="4"/>
      <c r="G197" s="168"/>
    </row>
    <row r="198" spans="1:7" s="3" customFormat="1" x14ac:dyDescent="0.2">
      <c r="A198" s="182"/>
      <c r="B198" s="20"/>
      <c r="C198" s="15"/>
      <c r="D198" s="4"/>
      <c r="E198" s="4"/>
      <c r="F198" s="4"/>
      <c r="G198" s="168"/>
    </row>
    <row r="199" spans="1:7" s="3" customFormat="1" x14ac:dyDescent="0.2">
      <c r="A199" s="182"/>
      <c r="B199" s="21"/>
      <c r="C199" s="10"/>
      <c r="D199" s="4"/>
      <c r="E199" s="4"/>
      <c r="F199" s="4"/>
      <c r="G199" s="168"/>
    </row>
    <row r="200" spans="1:7" s="36" customFormat="1" ht="18" customHeight="1" x14ac:dyDescent="0.35">
      <c r="A200" s="328"/>
      <c r="B200" s="329"/>
      <c r="C200" s="329"/>
      <c r="D200" s="165"/>
      <c r="E200" s="165"/>
      <c r="F200" s="165"/>
      <c r="G200" s="169"/>
    </row>
    <row r="201" spans="1:7" s="3" customFormat="1" ht="28.5" customHeight="1" x14ac:dyDescent="0.2">
      <c r="A201" s="13"/>
      <c r="B201" s="18"/>
      <c r="C201" s="49"/>
      <c r="D201" s="4"/>
      <c r="E201" s="4"/>
      <c r="F201" s="4"/>
      <c r="G201" s="168"/>
    </row>
    <row r="202" spans="1:7" s="3" customFormat="1" x14ac:dyDescent="0.2">
      <c r="A202" s="182"/>
      <c r="B202" s="24"/>
      <c r="D202" s="4"/>
      <c r="E202" s="4"/>
      <c r="F202" s="4"/>
      <c r="G202" s="168"/>
    </row>
    <row r="203" spans="1:7" s="3" customFormat="1" ht="15.75" x14ac:dyDescent="0.25">
      <c r="A203" s="192"/>
      <c r="B203" s="33"/>
      <c r="C203" s="2"/>
      <c r="D203" s="4"/>
      <c r="E203" s="4"/>
      <c r="F203" s="4"/>
      <c r="G203" s="168"/>
    </row>
    <row r="204" spans="1:7" s="3" customFormat="1" x14ac:dyDescent="0.2">
      <c r="A204" s="180"/>
      <c r="B204" s="33"/>
      <c r="C204" s="2"/>
      <c r="D204" s="4"/>
      <c r="E204" s="4"/>
      <c r="F204" s="4"/>
      <c r="G204" s="168"/>
    </row>
    <row r="205" spans="1:7" s="3" customFormat="1" ht="17.25" customHeight="1" x14ac:dyDescent="0.2">
      <c r="A205" s="180"/>
      <c r="B205" s="33"/>
      <c r="C205" s="2"/>
      <c r="D205" s="4"/>
      <c r="E205" s="4"/>
      <c r="F205" s="4"/>
      <c r="G205" s="168"/>
    </row>
    <row r="206" spans="1:7" s="3" customFormat="1" ht="13.5" customHeight="1" x14ac:dyDescent="0.2">
      <c r="A206" s="180"/>
      <c r="B206" s="33"/>
      <c r="C206" s="2"/>
      <c r="D206" s="4"/>
      <c r="E206" s="4"/>
      <c r="F206" s="4"/>
      <c r="G206" s="168"/>
    </row>
    <row r="207" spans="1:7" s="3" customFormat="1" x14ac:dyDescent="0.2">
      <c r="A207" s="180"/>
      <c r="B207" s="33"/>
      <c r="C207" s="2"/>
      <c r="D207" s="4"/>
      <c r="E207" s="4"/>
      <c r="F207" s="4"/>
      <c r="G207" s="168"/>
    </row>
    <row r="208" spans="1:7" s="3" customFormat="1" x14ac:dyDescent="0.2">
      <c r="A208" s="180"/>
      <c r="B208" s="24"/>
      <c r="D208" s="4"/>
      <c r="E208" s="4"/>
      <c r="F208" s="4"/>
      <c r="G208" s="168"/>
    </row>
    <row r="209" spans="1:7" s="3" customFormat="1" x14ac:dyDescent="0.2">
      <c r="A209" s="180"/>
      <c r="B209" s="33"/>
      <c r="C209" s="2"/>
      <c r="D209" s="4"/>
      <c r="E209" s="4"/>
      <c r="F209" s="4"/>
      <c r="G209" s="168"/>
    </row>
    <row r="210" spans="1:7" s="3" customFormat="1" x14ac:dyDescent="0.2">
      <c r="A210" s="180"/>
      <c r="B210" s="33"/>
      <c r="C210" s="34"/>
      <c r="D210" s="4"/>
      <c r="E210" s="4"/>
      <c r="F210" s="4"/>
      <c r="G210" s="168"/>
    </row>
    <row r="211" spans="1:7" s="3" customFormat="1" x14ac:dyDescent="0.2">
      <c r="A211" s="180"/>
      <c r="B211" s="33"/>
      <c r="C211" s="2"/>
      <c r="D211" s="4"/>
      <c r="E211" s="4"/>
      <c r="F211" s="4"/>
      <c r="G211" s="168"/>
    </row>
    <row r="212" spans="1:7" s="3" customFormat="1" ht="22.5" customHeight="1" x14ac:dyDescent="0.2">
      <c r="A212" s="180"/>
      <c r="B212" s="33"/>
      <c r="C212" s="46"/>
      <c r="D212" s="4"/>
      <c r="E212" s="4"/>
      <c r="F212" s="4"/>
      <c r="G212" s="168"/>
    </row>
    <row r="213" spans="1:7" s="3" customFormat="1" ht="22.5" customHeight="1" x14ac:dyDescent="0.2">
      <c r="A213" s="182"/>
      <c r="B213" s="20"/>
      <c r="C213" s="80"/>
      <c r="D213" s="4"/>
      <c r="E213" s="4"/>
      <c r="F213" s="4"/>
      <c r="G213" s="168"/>
    </row>
    <row r="214" spans="1:7" s="3" customFormat="1" x14ac:dyDescent="0.2">
      <c r="A214" s="182"/>
      <c r="B214" s="24"/>
      <c r="D214" s="4"/>
      <c r="E214" s="4"/>
      <c r="F214" s="4"/>
      <c r="G214" s="168"/>
    </row>
    <row r="215" spans="1:7" s="3" customFormat="1" x14ac:dyDescent="0.2">
      <c r="A215" s="182"/>
      <c r="B215" s="24"/>
      <c r="D215" s="4"/>
      <c r="E215" s="4"/>
      <c r="F215" s="4"/>
      <c r="G215" s="168"/>
    </row>
    <row r="216" spans="1:7" s="3" customFormat="1" x14ac:dyDescent="0.2">
      <c r="A216" s="182"/>
      <c r="B216" s="24"/>
      <c r="D216" s="4"/>
      <c r="E216" s="4"/>
      <c r="F216" s="4"/>
      <c r="G216" s="168"/>
    </row>
    <row r="217" spans="1:7" s="3" customFormat="1" x14ac:dyDescent="0.2">
      <c r="A217" s="182"/>
      <c r="B217" s="24"/>
      <c r="D217" s="4"/>
      <c r="E217" s="4"/>
      <c r="F217" s="4"/>
      <c r="G217" s="168"/>
    </row>
    <row r="218" spans="1:7" s="3" customFormat="1" x14ac:dyDescent="0.2">
      <c r="A218" s="182"/>
      <c r="B218" s="24"/>
      <c r="D218" s="4"/>
      <c r="E218" s="4"/>
      <c r="F218" s="4"/>
      <c r="G218" s="168"/>
    </row>
    <row r="219" spans="1:7" s="3" customFormat="1" x14ac:dyDescent="0.2">
      <c r="A219" s="182"/>
      <c r="B219" s="24"/>
      <c r="D219" s="4"/>
      <c r="E219" s="4"/>
      <c r="F219" s="4"/>
      <c r="G219" s="168"/>
    </row>
    <row r="220" spans="1:7" s="3" customFormat="1" x14ac:dyDescent="0.2">
      <c r="A220" s="182"/>
      <c r="B220" s="24"/>
      <c r="D220" s="4"/>
      <c r="E220" s="4"/>
      <c r="F220" s="4"/>
      <c r="G220" s="168"/>
    </row>
    <row r="221" spans="1:7" s="3" customFormat="1" x14ac:dyDescent="0.2">
      <c r="A221" s="182"/>
      <c r="B221" s="24"/>
      <c r="D221" s="4"/>
      <c r="E221" s="4"/>
      <c r="F221" s="4"/>
      <c r="G221" s="168"/>
    </row>
    <row r="222" spans="1:7" s="3" customFormat="1" x14ac:dyDescent="0.2">
      <c r="A222" s="182"/>
      <c r="B222" s="24"/>
      <c r="D222" s="4"/>
      <c r="E222" s="4"/>
      <c r="F222" s="4"/>
      <c r="G222" s="168"/>
    </row>
    <row r="223" spans="1:7" s="3" customFormat="1" x14ac:dyDescent="0.2">
      <c r="A223" s="182"/>
      <c r="B223" s="24"/>
      <c r="D223" s="4"/>
      <c r="E223" s="4"/>
      <c r="F223" s="4"/>
      <c r="G223" s="168"/>
    </row>
    <row r="224" spans="1:7" s="3" customFormat="1" x14ac:dyDescent="0.2">
      <c r="A224" s="182"/>
      <c r="B224" s="24"/>
      <c r="D224" s="4"/>
      <c r="E224" s="4"/>
      <c r="F224" s="4"/>
      <c r="G224" s="168"/>
    </row>
    <row r="225" spans="1:7" s="3" customFormat="1" x14ac:dyDescent="0.2">
      <c r="A225" s="182"/>
      <c r="B225" s="24"/>
      <c r="D225" s="4"/>
      <c r="E225" s="4"/>
      <c r="F225" s="4"/>
      <c r="G225" s="168"/>
    </row>
    <row r="226" spans="1:7" s="3" customFormat="1" x14ac:dyDescent="0.2">
      <c r="A226" s="182"/>
      <c r="B226" s="24"/>
      <c r="D226" s="4"/>
      <c r="E226" s="4"/>
      <c r="F226" s="4"/>
      <c r="G226" s="168"/>
    </row>
    <row r="227" spans="1:7" s="3" customFormat="1" x14ac:dyDescent="0.2">
      <c r="A227" s="182"/>
      <c r="B227" s="24"/>
      <c r="D227" s="4"/>
      <c r="E227" s="4"/>
      <c r="F227" s="4"/>
      <c r="G227" s="168"/>
    </row>
    <row r="228" spans="1:7" s="3" customFormat="1" x14ac:dyDescent="0.2">
      <c r="A228" s="182"/>
      <c r="B228" s="24"/>
      <c r="D228" s="4"/>
      <c r="E228" s="4"/>
      <c r="F228" s="4"/>
      <c r="G228" s="168"/>
    </row>
    <row r="229" spans="1:7" s="3" customFormat="1" x14ac:dyDescent="0.2">
      <c r="A229" s="182"/>
      <c r="B229" s="24"/>
      <c r="D229" s="4"/>
      <c r="E229" s="4"/>
      <c r="F229" s="4"/>
      <c r="G229" s="168"/>
    </row>
    <row r="230" spans="1:7" s="3" customFormat="1" x14ac:dyDescent="0.2">
      <c r="A230" s="182"/>
      <c r="B230" s="24"/>
      <c r="D230" s="4"/>
      <c r="E230" s="4"/>
      <c r="F230" s="4"/>
      <c r="G230" s="168"/>
    </row>
    <row r="231" spans="1:7" s="3" customFormat="1" x14ac:dyDescent="0.2">
      <c r="A231" s="182"/>
      <c r="B231" s="24"/>
      <c r="D231" s="4"/>
      <c r="E231" s="4"/>
      <c r="F231" s="4"/>
      <c r="G231" s="168"/>
    </row>
    <row r="232" spans="1:7" s="3" customFormat="1" x14ac:dyDescent="0.2">
      <c r="A232" s="182"/>
      <c r="B232" s="24"/>
      <c r="D232" s="4"/>
      <c r="E232" s="4"/>
      <c r="F232" s="4"/>
      <c r="G232" s="168"/>
    </row>
    <row r="233" spans="1:7" s="3" customFormat="1" x14ac:dyDescent="0.2">
      <c r="A233" s="182"/>
      <c r="B233" s="24"/>
      <c r="D233" s="4"/>
      <c r="E233" s="4"/>
      <c r="F233" s="4"/>
      <c r="G233" s="168"/>
    </row>
    <row r="234" spans="1:7" s="3" customFormat="1" x14ac:dyDescent="0.2">
      <c r="A234" s="182"/>
      <c r="B234" s="24"/>
      <c r="D234" s="4"/>
      <c r="E234" s="4"/>
      <c r="F234" s="4"/>
      <c r="G234" s="168"/>
    </row>
    <row r="235" spans="1:7" s="3" customFormat="1" x14ac:dyDescent="0.2">
      <c r="A235" s="182"/>
      <c r="B235" s="24"/>
      <c r="D235" s="4"/>
      <c r="E235" s="4"/>
      <c r="F235" s="4"/>
      <c r="G235" s="168"/>
    </row>
    <row r="236" spans="1:7" s="3" customFormat="1" x14ac:dyDescent="0.2">
      <c r="A236" s="182"/>
      <c r="B236" s="24"/>
      <c r="D236" s="4"/>
      <c r="E236" s="4"/>
      <c r="F236" s="4"/>
      <c r="G236" s="168"/>
    </row>
    <row r="237" spans="1:7" s="3" customFormat="1" x14ac:dyDescent="0.2">
      <c r="A237" s="182"/>
      <c r="B237" s="24"/>
      <c r="D237" s="4"/>
      <c r="E237" s="4"/>
      <c r="F237" s="4"/>
      <c r="G237" s="168"/>
    </row>
    <row r="238" spans="1:7" s="3" customFormat="1" x14ac:dyDescent="0.2">
      <c r="A238" s="182"/>
      <c r="B238" s="24"/>
      <c r="D238" s="4"/>
      <c r="E238" s="4"/>
      <c r="F238" s="4"/>
      <c r="G238" s="168"/>
    </row>
    <row r="239" spans="1:7" s="3" customFormat="1" x14ac:dyDescent="0.2">
      <c r="A239" s="182"/>
      <c r="B239" s="24"/>
      <c r="D239" s="4"/>
      <c r="E239" s="4"/>
      <c r="F239" s="4"/>
      <c r="G239" s="168"/>
    </row>
    <row r="240" spans="1:7" s="3" customFormat="1" x14ac:dyDescent="0.2">
      <c r="A240" s="182"/>
      <c r="B240" s="24"/>
      <c r="D240" s="4"/>
      <c r="E240" s="4"/>
      <c r="F240" s="4"/>
      <c r="G240" s="168"/>
    </row>
    <row r="241" spans="1:7" s="3" customFormat="1" x14ac:dyDescent="0.2">
      <c r="A241" s="182"/>
      <c r="B241" s="24"/>
      <c r="D241" s="4"/>
      <c r="E241" s="4"/>
      <c r="F241" s="4"/>
      <c r="G241" s="168"/>
    </row>
    <row r="242" spans="1:7" s="3" customFormat="1" x14ac:dyDescent="0.2">
      <c r="A242" s="182"/>
      <c r="B242" s="24"/>
      <c r="D242" s="4"/>
      <c r="E242" s="4"/>
      <c r="F242" s="4"/>
      <c r="G242" s="168"/>
    </row>
    <row r="243" spans="1:7" s="3" customFormat="1" x14ac:dyDescent="0.2">
      <c r="A243" s="182"/>
      <c r="B243" s="24"/>
      <c r="D243" s="4"/>
      <c r="E243" s="4"/>
      <c r="F243" s="4"/>
      <c r="G243" s="168"/>
    </row>
    <row r="244" spans="1:7" s="3" customFormat="1" x14ac:dyDescent="0.2">
      <c r="A244" s="182"/>
      <c r="B244" s="24"/>
      <c r="D244" s="4"/>
      <c r="E244" s="4"/>
      <c r="F244" s="4"/>
      <c r="G244" s="168"/>
    </row>
    <row r="245" spans="1:7" s="3" customFormat="1" x14ac:dyDescent="0.2">
      <c r="A245" s="182"/>
      <c r="B245" s="24"/>
      <c r="D245" s="4"/>
      <c r="E245" s="4"/>
      <c r="F245" s="4"/>
      <c r="G245" s="168"/>
    </row>
    <row r="246" spans="1:7" s="3" customFormat="1" x14ac:dyDescent="0.2">
      <c r="A246" s="182"/>
      <c r="B246" s="24"/>
      <c r="D246" s="4"/>
      <c r="E246" s="4"/>
      <c r="F246" s="4"/>
      <c r="G246" s="168"/>
    </row>
    <row r="247" spans="1:7" s="3" customFormat="1" x14ac:dyDescent="0.2">
      <c r="A247" s="182"/>
      <c r="B247" s="24"/>
      <c r="D247" s="4"/>
      <c r="E247" s="4"/>
      <c r="F247" s="4"/>
      <c r="G247" s="168"/>
    </row>
    <row r="248" spans="1:7" s="3" customFormat="1" x14ac:dyDescent="0.2">
      <c r="A248" s="182"/>
      <c r="B248" s="24"/>
      <c r="D248" s="4"/>
      <c r="E248" s="4"/>
      <c r="F248" s="4"/>
      <c r="G248" s="168"/>
    </row>
    <row r="249" spans="1:7" s="3" customFormat="1" x14ac:dyDescent="0.2">
      <c r="A249" s="182"/>
      <c r="B249" s="24"/>
      <c r="D249" s="4"/>
      <c r="E249" s="4"/>
      <c r="F249" s="4"/>
      <c r="G249" s="168"/>
    </row>
    <row r="250" spans="1:7" s="3" customFormat="1" x14ac:dyDescent="0.2">
      <c r="A250" s="182"/>
      <c r="B250" s="24"/>
      <c r="D250" s="4"/>
      <c r="E250" s="4"/>
      <c r="F250" s="4"/>
      <c r="G250" s="168"/>
    </row>
    <row r="251" spans="1:7" s="3" customFormat="1" x14ac:dyDescent="0.2">
      <c r="A251" s="182"/>
      <c r="B251" s="24"/>
      <c r="D251" s="4"/>
      <c r="E251" s="4"/>
      <c r="F251" s="4"/>
      <c r="G251" s="168"/>
    </row>
    <row r="252" spans="1:7" s="3" customFormat="1" x14ac:dyDescent="0.2">
      <c r="A252" s="182"/>
      <c r="B252" s="24"/>
      <c r="D252" s="4"/>
      <c r="E252" s="4"/>
      <c r="F252" s="4"/>
      <c r="G252" s="168"/>
    </row>
    <row r="253" spans="1:7" s="3" customFormat="1" x14ac:dyDescent="0.2">
      <c r="A253" s="182"/>
      <c r="B253" s="24"/>
      <c r="D253" s="4"/>
      <c r="E253" s="4"/>
      <c r="F253" s="4"/>
      <c r="G253" s="168"/>
    </row>
    <row r="254" spans="1:7" s="3" customFormat="1" x14ac:dyDescent="0.2">
      <c r="A254" s="182"/>
      <c r="B254" s="24"/>
      <c r="D254" s="4"/>
      <c r="E254" s="4"/>
      <c r="F254" s="4"/>
      <c r="G254" s="168"/>
    </row>
    <row r="255" spans="1:7" s="3" customFormat="1" x14ac:dyDescent="0.2">
      <c r="A255" s="182"/>
      <c r="B255" s="24"/>
      <c r="D255" s="4"/>
      <c r="E255" s="4"/>
      <c r="F255" s="4"/>
      <c r="G255" s="168"/>
    </row>
    <row r="256" spans="1:7" s="3" customFormat="1" x14ac:dyDescent="0.2">
      <c r="A256" s="182"/>
      <c r="B256" s="24"/>
      <c r="D256" s="4"/>
      <c r="E256" s="4"/>
      <c r="F256" s="4"/>
      <c r="G256" s="168"/>
    </row>
    <row r="257" spans="1:7" s="3" customFormat="1" x14ac:dyDescent="0.2">
      <c r="A257" s="182"/>
      <c r="B257" s="24"/>
      <c r="D257" s="4"/>
      <c r="E257" s="4"/>
      <c r="F257" s="4"/>
      <c r="G257" s="168"/>
    </row>
    <row r="258" spans="1:7" s="3" customFormat="1" x14ac:dyDescent="0.2">
      <c r="A258" s="182"/>
      <c r="B258" s="24"/>
      <c r="D258" s="4"/>
      <c r="E258" s="4"/>
      <c r="F258" s="4"/>
      <c r="G258" s="168"/>
    </row>
    <row r="259" spans="1:7" s="3" customFormat="1" x14ac:dyDescent="0.2">
      <c r="A259" s="182"/>
      <c r="B259" s="24"/>
      <c r="D259" s="4"/>
      <c r="E259" s="4"/>
      <c r="F259" s="4"/>
      <c r="G259" s="168"/>
    </row>
    <row r="260" spans="1:7" s="3" customFormat="1" x14ac:dyDescent="0.2">
      <c r="A260" s="182"/>
      <c r="B260" s="24"/>
      <c r="D260" s="4"/>
      <c r="E260" s="4"/>
      <c r="F260" s="4"/>
      <c r="G260" s="168"/>
    </row>
    <row r="261" spans="1:7" s="3" customFormat="1" x14ac:dyDescent="0.2">
      <c r="A261" s="182"/>
      <c r="B261" s="24"/>
      <c r="D261" s="4"/>
      <c r="E261" s="4"/>
      <c r="F261" s="4"/>
      <c r="G261" s="168"/>
    </row>
    <row r="262" spans="1:7" s="3" customFormat="1" x14ac:dyDescent="0.2">
      <c r="A262" s="182"/>
      <c r="B262" s="24"/>
      <c r="D262" s="4"/>
      <c r="E262" s="4"/>
      <c r="F262" s="4"/>
      <c r="G262" s="168"/>
    </row>
    <row r="263" spans="1:7" s="3" customFormat="1" x14ac:dyDescent="0.2">
      <c r="A263" s="182"/>
      <c r="B263" s="24"/>
      <c r="D263" s="4"/>
      <c r="E263" s="4"/>
      <c r="F263" s="4"/>
      <c r="G263" s="168"/>
    </row>
    <row r="264" spans="1:7" s="3" customFormat="1" x14ac:dyDescent="0.2">
      <c r="A264" s="182"/>
      <c r="B264" s="24"/>
      <c r="D264" s="4"/>
      <c r="E264" s="4"/>
      <c r="F264" s="4"/>
      <c r="G264" s="168"/>
    </row>
    <row r="265" spans="1:7" s="3" customFormat="1" x14ac:dyDescent="0.2">
      <c r="A265" s="182"/>
      <c r="B265" s="24"/>
      <c r="D265" s="4"/>
      <c r="E265" s="4"/>
      <c r="F265" s="4"/>
      <c r="G265" s="168"/>
    </row>
    <row r="266" spans="1:7" s="3" customFormat="1" x14ac:dyDescent="0.2">
      <c r="A266" s="182"/>
      <c r="B266" s="24"/>
      <c r="D266" s="4"/>
      <c r="E266" s="4"/>
      <c r="F266" s="4"/>
      <c r="G266" s="168"/>
    </row>
    <row r="267" spans="1:7" s="3" customFormat="1" x14ac:dyDescent="0.2">
      <c r="A267" s="182"/>
      <c r="B267" s="24"/>
      <c r="D267" s="4"/>
      <c r="E267" s="4"/>
      <c r="F267" s="4"/>
      <c r="G267" s="168"/>
    </row>
    <row r="268" spans="1:7" s="3" customFormat="1" x14ac:dyDescent="0.2">
      <c r="A268" s="182"/>
      <c r="B268" s="24"/>
      <c r="D268" s="4"/>
      <c r="E268" s="4"/>
      <c r="F268" s="4"/>
      <c r="G268" s="168"/>
    </row>
    <row r="269" spans="1:7" s="3" customFormat="1" x14ac:dyDescent="0.2">
      <c r="A269" s="182"/>
      <c r="B269" s="24"/>
      <c r="D269" s="4"/>
      <c r="E269" s="4"/>
      <c r="F269" s="4"/>
      <c r="G269" s="168"/>
    </row>
    <row r="270" spans="1:7" s="3" customFormat="1" x14ac:dyDescent="0.2">
      <c r="A270" s="182"/>
      <c r="B270" s="24"/>
      <c r="D270" s="4"/>
      <c r="E270" s="4"/>
      <c r="F270" s="4"/>
      <c r="G270" s="168"/>
    </row>
    <row r="271" spans="1:7" s="3" customFormat="1" x14ac:dyDescent="0.2">
      <c r="A271" s="182"/>
      <c r="B271" s="24"/>
      <c r="D271" s="4"/>
      <c r="E271" s="4"/>
      <c r="F271" s="4"/>
      <c r="G271" s="168"/>
    </row>
    <row r="272" spans="1:7" s="3" customFormat="1" x14ac:dyDescent="0.2">
      <c r="A272" s="182"/>
      <c r="B272" s="24"/>
      <c r="D272" s="4"/>
      <c r="E272" s="4"/>
      <c r="F272" s="4"/>
      <c r="G272" s="168"/>
    </row>
    <row r="273" spans="1:7" s="3" customFormat="1" x14ac:dyDescent="0.2">
      <c r="A273" s="182"/>
      <c r="B273" s="24"/>
      <c r="D273" s="4"/>
      <c r="E273" s="4"/>
      <c r="F273" s="4"/>
      <c r="G273" s="168"/>
    </row>
    <row r="274" spans="1:7" s="3" customFormat="1" x14ac:dyDescent="0.2">
      <c r="A274" s="182"/>
      <c r="B274" s="24"/>
      <c r="D274" s="4"/>
      <c r="E274" s="4"/>
      <c r="F274" s="4"/>
      <c r="G274" s="168"/>
    </row>
    <row r="275" spans="1:7" s="3" customFormat="1" x14ac:dyDescent="0.2">
      <c r="A275" s="182"/>
      <c r="B275" s="24"/>
      <c r="D275" s="4"/>
      <c r="E275" s="4"/>
      <c r="F275" s="4"/>
      <c r="G275" s="168"/>
    </row>
    <row r="276" spans="1:7" s="3" customFormat="1" x14ac:dyDescent="0.2">
      <c r="A276" s="182"/>
      <c r="B276" s="24"/>
      <c r="D276" s="4"/>
      <c r="E276" s="4"/>
      <c r="F276" s="4"/>
      <c r="G276" s="168"/>
    </row>
    <row r="277" spans="1:7" s="3" customFormat="1" x14ac:dyDescent="0.2">
      <c r="A277" s="182"/>
      <c r="B277" s="24"/>
      <c r="D277" s="4"/>
      <c r="E277" s="4"/>
      <c r="F277" s="4"/>
      <c r="G277" s="168"/>
    </row>
    <row r="278" spans="1:7" s="3" customFormat="1" x14ac:dyDescent="0.2">
      <c r="A278" s="182"/>
      <c r="B278" s="24"/>
      <c r="D278" s="4"/>
      <c r="E278" s="4"/>
      <c r="F278" s="4"/>
      <c r="G278" s="168"/>
    </row>
    <row r="279" spans="1:7" s="3" customFormat="1" x14ac:dyDescent="0.2">
      <c r="A279" s="182"/>
      <c r="B279" s="24"/>
      <c r="D279" s="4"/>
      <c r="E279" s="4"/>
      <c r="F279" s="4"/>
      <c r="G279" s="168"/>
    </row>
    <row r="280" spans="1:7" s="3" customFormat="1" x14ac:dyDescent="0.2">
      <c r="A280" s="182"/>
      <c r="B280" s="24"/>
      <c r="D280" s="4"/>
      <c r="E280" s="4"/>
      <c r="F280" s="4"/>
      <c r="G280" s="168"/>
    </row>
    <row r="281" spans="1:7" s="3" customFormat="1" x14ac:dyDescent="0.2">
      <c r="A281" s="182"/>
      <c r="B281" s="24"/>
      <c r="D281" s="4"/>
      <c r="E281" s="4"/>
      <c r="F281" s="4"/>
      <c r="G281" s="168"/>
    </row>
    <row r="282" spans="1:7" s="3" customFormat="1" x14ac:dyDescent="0.2">
      <c r="A282" s="182"/>
      <c r="B282" s="24"/>
      <c r="D282" s="4"/>
      <c r="E282" s="4"/>
      <c r="F282" s="4"/>
      <c r="G282" s="168"/>
    </row>
    <row r="283" spans="1:7" s="3" customFormat="1" x14ac:dyDescent="0.2">
      <c r="A283" s="182"/>
      <c r="B283" s="24"/>
      <c r="D283" s="4"/>
      <c r="E283" s="4"/>
      <c r="F283" s="4"/>
      <c r="G283" s="168"/>
    </row>
    <row r="284" spans="1:7" s="3" customFormat="1" x14ac:dyDescent="0.2">
      <c r="A284" s="182"/>
      <c r="B284" s="24"/>
      <c r="D284" s="4"/>
      <c r="E284" s="4"/>
      <c r="F284" s="4"/>
      <c r="G284" s="168"/>
    </row>
    <row r="285" spans="1:7" s="3" customFormat="1" x14ac:dyDescent="0.2">
      <c r="A285" s="182"/>
      <c r="B285" s="24"/>
      <c r="D285" s="4"/>
      <c r="E285" s="4"/>
      <c r="F285" s="4"/>
      <c r="G285" s="168"/>
    </row>
    <row r="286" spans="1:7" s="3" customFormat="1" x14ac:dyDescent="0.2">
      <c r="A286" s="182"/>
      <c r="B286" s="24"/>
      <c r="D286" s="4"/>
      <c r="E286" s="4"/>
      <c r="F286" s="4"/>
      <c r="G286" s="168"/>
    </row>
    <row r="287" spans="1:7" s="3" customFormat="1" x14ac:dyDescent="0.2">
      <c r="A287" s="182"/>
      <c r="B287" s="24"/>
      <c r="D287" s="4"/>
      <c r="E287" s="4"/>
      <c r="F287" s="4"/>
      <c r="G287" s="168"/>
    </row>
    <row r="288" spans="1:7" s="3" customFormat="1" x14ac:dyDescent="0.2">
      <c r="A288" s="182"/>
      <c r="B288" s="24"/>
      <c r="D288" s="4"/>
      <c r="E288" s="4"/>
      <c r="F288" s="4"/>
      <c r="G288" s="168"/>
    </row>
    <row r="289" spans="1:7" s="3" customFormat="1" x14ac:dyDescent="0.2">
      <c r="A289" s="182"/>
      <c r="B289" s="24"/>
      <c r="D289" s="4"/>
      <c r="E289" s="4"/>
      <c r="F289" s="4"/>
      <c r="G289" s="168"/>
    </row>
    <row r="290" spans="1:7" s="3" customFormat="1" x14ac:dyDescent="0.2">
      <c r="A290" s="182"/>
      <c r="B290" s="24"/>
      <c r="D290" s="4"/>
      <c r="E290" s="4"/>
      <c r="F290" s="4"/>
      <c r="G290" s="168"/>
    </row>
    <row r="291" spans="1:7" s="3" customFormat="1" x14ac:dyDescent="0.2">
      <c r="A291" s="182"/>
      <c r="B291" s="24"/>
      <c r="D291" s="4"/>
      <c r="E291" s="4"/>
      <c r="F291" s="4"/>
      <c r="G291" s="168"/>
    </row>
    <row r="292" spans="1:7" s="3" customFormat="1" x14ac:dyDescent="0.2">
      <c r="A292" s="182"/>
      <c r="B292" s="24"/>
      <c r="D292" s="4"/>
      <c r="E292" s="4"/>
      <c r="F292" s="4"/>
      <c r="G292" s="168"/>
    </row>
    <row r="293" spans="1:7" s="3" customFormat="1" x14ac:dyDescent="0.2">
      <c r="A293" s="182"/>
      <c r="B293" s="24"/>
      <c r="D293" s="4"/>
      <c r="E293" s="4"/>
      <c r="F293" s="4"/>
      <c r="G293" s="168"/>
    </row>
    <row r="294" spans="1:7" s="3" customFormat="1" x14ac:dyDescent="0.2">
      <c r="A294" s="182"/>
      <c r="B294" s="24"/>
      <c r="D294" s="4"/>
      <c r="E294" s="4"/>
      <c r="F294" s="4"/>
      <c r="G294" s="168"/>
    </row>
    <row r="295" spans="1:7" s="3" customFormat="1" x14ac:dyDescent="0.2">
      <c r="A295" s="182"/>
      <c r="B295" s="24"/>
      <c r="D295" s="4"/>
      <c r="E295" s="4"/>
      <c r="F295" s="4"/>
      <c r="G295" s="168"/>
    </row>
    <row r="296" spans="1:7" s="3" customFormat="1" x14ac:dyDescent="0.2">
      <c r="A296" s="182"/>
      <c r="B296" s="24"/>
      <c r="D296" s="4"/>
      <c r="E296" s="4"/>
      <c r="F296" s="4"/>
      <c r="G296" s="168"/>
    </row>
    <row r="297" spans="1:7" s="3" customFormat="1" x14ac:dyDescent="0.2">
      <c r="A297" s="182"/>
      <c r="B297" s="24"/>
      <c r="D297" s="4"/>
      <c r="E297" s="4"/>
      <c r="F297" s="4"/>
      <c r="G297" s="168"/>
    </row>
    <row r="298" spans="1:7" s="3" customFormat="1" x14ac:dyDescent="0.2">
      <c r="A298" s="182"/>
      <c r="B298" s="24"/>
      <c r="D298" s="4"/>
      <c r="E298" s="4"/>
      <c r="F298" s="4"/>
      <c r="G298" s="168"/>
    </row>
    <row r="299" spans="1:7" s="3" customFormat="1" x14ac:dyDescent="0.2">
      <c r="A299" s="182"/>
      <c r="B299" s="24"/>
      <c r="D299" s="4"/>
      <c r="E299" s="4"/>
      <c r="F299" s="4"/>
      <c r="G299" s="168"/>
    </row>
    <row r="300" spans="1:7" s="3" customFormat="1" x14ac:dyDescent="0.2">
      <c r="A300" s="182"/>
      <c r="B300" s="24"/>
      <c r="D300" s="4"/>
      <c r="E300" s="4"/>
      <c r="F300" s="4"/>
      <c r="G300" s="168"/>
    </row>
    <row r="301" spans="1:7" s="3" customFormat="1" x14ac:dyDescent="0.2">
      <c r="A301" s="182"/>
      <c r="B301" s="24"/>
      <c r="D301" s="4"/>
      <c r="E301" s="4"/>
      <c r="F301" s="4"/>
      <c r="G301" s="168"/>
    </row>
    <row r="302" spans="1:7" s="3" customFormat="1" x14ac:dyDescent="0.2">
      <c r="A302" s="182"/>
      <c r="B302" s="24"/>
      <c r="D302" s="4"/>
      <c r="E302" s="4"/>
      <c r="F302" s="4"/>
      <c r="G302" s="168"/>
    </row>
    <row r="303" spans="1:7" s="3" customFormat="1" x14ac:dyDescent="0.2">
      <c r="A303" s="182"/>
      <c r="B303" s="24"/>
      <c r="D303" s="4"/>
      <c r="E303" s="4"/>
      <c r="F303" s="4"/>
      <c r="G303" s="168"/>
    </row>
    <row r="304" spans="1:7" s="3" customFormat="1" x14ac:dyDescent="0.2">
      <c r="A304" s="182"/>
      <c r="B304" s="24"/>
      <c r="D304" s="4"/>
      <c r="E304" s="4"/>
      <c r="F304" s="4"/>
      <c r="G304" s="168"/>
    </row>
    <row r="305" spans="1:7" s="3" customFormat="1" x14ac:dyDescent="0.2">
      <c r="A305" s="182"/>
      <c r="B305" s="24"/>
      <c r="D305" s="4"/>
      <c r="E305" s="4"/>
      <c r="F305" s="4"/>
      <c r="G305" s="168"/>
    </row>
    <row r="306" spans="1:7" s="3" customFormat="1" x14ac:dyDescent="0.2">
      <c r="A306" s="182"/>
      <c r="B306" s="24"/>
      <c r="D306" s="4"/>
      <c r="E306" s="4"/>
      <c r="F306" s="4"/>
      <c r="G306" s="168"/>
    </row>
    <row r="307" spans="1:7" s="3" customFormat="1" x14ac:dyDescent="0.2">
      <c r="A307" s="182"/>
      <c r="B307" s="24"/>
      <c r="D307" s="4"/>
      <c r="E307" s="4"/>
      <c r="F307" s="4"/>
      <c r="G307" s="168"/>
    </row>
    <row r="308" spans="1:7" s="3" customFormat="1" x14ac:dyDescent="0.2">
      <c r="A308" s="182"/>
      <c r="B308" s="24"/>
      <c r="D308" s="4"/>
      <c r="E308" s="4"/>
      <c r="F308" s="4"/>
      <c r="G308" s="168"/>
    </row>
    <row r="309" spans="1:7" s="3" customFormat="1" x14ac:dyDescent="0.2">
      <c r="A309" s="182"/>
      <c r="B309" s="24"/>
      <c r="D309" s="4"/>
      <c r="E309" s="4"/>
      <c r="F309" s="4"/>
      <c r="G309" s="168"/>
    </row>
    <row r="310" spans="1:7" s="3" customFormat="1" x14ac:dyDescent="0.2">
      <c r="A310" s="182"/>
      <c r="B310" s="24"/>
      <c r="D310" s="4"/>
      <c r="E310" s="4"/>
      <c r="F310" s="4"/>
      <c r="G310" s="168"/>
    </row>
    <row r="311" spans="1:7" s="3" customFormat="1" x14ac:dyDescent="0.2">
      <c r="A311" s="182"/>
      <c r="B311" s="24"/>
      <c r="D311" s="4"/>
      <c r="E311" s="4"/>
      <c r="F311" s="4"/>
      <c r="G311" s="168"/>
    </row>
    <row r="312" spans="1:7" s="3" customFormat="1" x14ac:dyDescent="0.2">
      <c r="A312" s="182"/>
      <c r="B312" s="24"/>
      <c r="D312" s="4"/>
      <c r="E312" s="4"/>
      <c r="F312" s="4"/>
      <c r="G312" s="168"/>
    </row>
    <row r="313" spans="1:7" s="3" customFormat="1" x14ac:dyDescent="0.2">
      <c r="A313" s="182"/>
      <c r="B313" s="24"/>
      <c r="D313" s="4"/>
      <c r="E313" s="4"/>
      <c r="F313" s="4"/>
      <c r="G313" s="168"/>
    </row>
    <row r="314" spans="1:7" s="3" customFormat="1" x14ac:dyDescent="0.2">
      <c r="A314" s="182"/>
      <c r="B314" s="24"/>
      <c r="D314" s="4"/>
      <c r="E314" s="4"/>
      <c r="F314" s="4"/>
      <c r="G314" s="168"/>
    </row>
    <row r="315" spans="1:7" s="3" customFormat="1" x14ac:dyDescent="0.2">
      <c r="A315" s="182"/>
      <c r="B315" s="24"/>
      <c r="D315" s="4"/>
      <c r="E315" s="4"/>
      <c r="F315" s="4"/>
      <c r="G315" s="168"/>
    </row>
    <row r="316" spans="1:7" s="3" customFormat="1" x14ac:dyDescent="0.2">
      <c r="A316" s="182"/>
      <c r="B316" s="24"/>
      <c r="D316" s="4"/>
      <c r="E316" s="4"/>
      <c r="F316" s="4"/>
      <c r="G316" s="168"/>
    </row>
    <row r="317" spans="1:7" s="3" customFormat="1" x14ac:dyDescent="0.2">
      <c r="A317" s="182"/>
      <c r="B317" s="24"/>
      <c r="D317" s="4"/>
      <c r="E317" s="4"/>
      <c r="F317" s="4"/>
      <c r="G317" s="168"/>
    </row>
    <row r="318" spans="1:7" s="3" customFormat="1" x14ac:dyDescent="0.2">
      <c r="A318" s="182"/>
      <c r="B318" s="24"/>
      <c r="D318" s="4"/>
      <c r="E318" s="4"/>
      <c r="F318" s="4"/>
      <c r="G318" s="168"/>
    </row>
    <row r="319" spans="1:7" s="3" customFormat="1" x14ac:dyDescent="0.2">
      <c r="A319" s="182"/>
      <c r="B319" s="24"/>
      <c r="D319" s="4"/>
      <c r="E319" s="4"/>
      <c r="F319" s="4"/>
      <c r="G319" s="168"/>
    </row>
    <row r="320" spans="1:7" s="3" customFormat="1" x14ac:dyDescent="0.2">
      <c r="A320" s="182"/>
      <c r="B320" s="24"/>
      <c r="D320" s="4"/>
      <c r="E320" s="4"/>
      <c r="F320" s="4"/>
      <c r="G320" s="168"/>
    </row>
    <row r="321" spans="1:7" s="3" customFormat="1" x14ac:dyDescent="0.2">
      <c r="A321" s="182"/>
      <c r="B321" s="24"/>
      <c r="D321" s="4"/>
      <c r="E321" s="4"/>
      <c r="F321" s="4"/>
      <c r="G321" s="168"/>
    </row>
    <row r="322" spans="1:7" s="3" customFormat="1" x14ac:dyDescent="0.2">
      <c r="A322" s="182"/>
      <c r="B322" s="24"/>
      <c r="D322" s="4"/>
      <c r="E322" s="4"/>
      <c r="F322" s="4"/>
      <c r="G322" s="168"/>
    </row>
    <row r="323" spans="1:7" s="3" customFormat="1" x14ac:dyDescent="0.2">
      <c r="A323" s="182"/>
      <c r="B323" s="24"/>
      <c r="D323" s="4"/>
      <c r="E323" s="4"/>
      <c r="F323" s="4"/>
      <c r="G323" s="168"/>
    </row>
    <row r="324" spans="1:7" s="3" customFormat="1" x14ac:dyDescent="0.2">
      <c r="A324" s="182"/>
      <c r="B324" s="24"/>
      <c r="D324" s="4"/>
      <c r="E324" s="4"/>
      <c r="F324" s="4"/>
      <c r="G324" s="168"/>
    </row>
    <row r="325" spans="1:7" s="3" customFormat="1" x14ac:dyDescent="0.2">
      <c r="A325" s="182"/>
      <c r="B325" s="24"/>
      <c r="D325" s="4"/>
      <c r="E325" s="4"/>
      <c r="F325" s="4"/>
      <c r="G325" s="168"/>
    </row>
    <row r="326" spans="1:7" s="3" customFormat="1" x14ac:dyDescent="0.2">
      <c r="A326" s="182"/>
      <c r="B326" s="24"/>
      <c r="D326" s="4"/>
      <c r="E326" s="4"/>
      <c r="F326" s="4"/>
      <c r="G326" s="168"/>
    </row>
    <row r="327" spans="1:7" s="3" customFormat="1" x14ac:dyDescent="0.2">
      <c r="A327" s="182"/>
      <c r="B327" s="24"/>
      <c r="D327" s="4"/>
      <c r="E327" s="4"/>
      <c r="F327" s="4"/>
      <c r="G327" s="168"/>
    </row>
    <row r="328" spans="1:7" s="3" customFormat="1" x14ac:dyDescent="0.2">
      <c r="A328" s="182"/>
      <c r="B328" s="24"/>
      <c r="D328" s="4"/>
      <c r="E328" s="4"/>
      <c r="F328" s="4"/>
      <c r="G328" s="168"/>
    </row>
    <row r="329" spans="1:7" s="3" customFormat="1" x14ac:dyDescent="0.2">
      <c r="A329" s="182"/>
      <c r="B329" s="24"/>
      <c r="D329" s="4"/>
      <c r="E329" s="4"/>
      <c r="F329" s="4"/>
      <c r="G329" s="168"/>
    </row>
    <row r="330" spans="1:7" s="3" customFormat="1" x14ac:dyDescent="0.2">
      <c r="A330" s="182"/>
      <c r="B330" s="24"/>
      <c r="D330" s="4"/>
      <c r="E330" s="4"/>
      <c r="F330" s="4"/>
      <c r="G330" s="168"/>
    </row>
    <row r="331" spans="1:7" s="3" customFormat="1" x14ac:dyDescent="0.2">
      <c r="A331" s="182"/>
      <c r="B331" s="24"/>
      <c r="D331" s="4"/>
      <c r="E331" s="4"/>
      <c r="F331" s="4"/>
      <c r="G331" s="168"/>
    </row>
    <row r="332" spans="1:7" s="3" customFormat="1" x14ac:dyDescent="0.2">
      <c r="A332" s="182"/>
      <c r="B332" s="24"/>
      <c r="D332" s="4"/>
      <c r="E332" s="4"/>
      <c r="F332" s="4"/>
      <c r="G332" s="168"/>
    </row>
    <row r="333" spans="1:7" s="3" customFormat="1" x14ac:dyDescent="0.2">
      <c r="A333" s="182"/>
      <c r="B333" s="24"/>
      <c r="D333" s="4"/>
      <c r="E333" s="4"/>
      <c r="F333" s="4"/>
      <c r="G333" s="168"/>
    </row>
    <row r="334" spans="1:7" s="3" customFormat="1" x14ac:dyDescent="0.2">
      <c r="A334" s="182"/>
      <c r="B334" s="24"/>
      <c r="D334" s="4"/>
      <c r="E334" s="4"/>
      <c r="F334" s="4"/>
      <c r="G334" s="168"/>
    </row>
    <row r="335" spans="1:7" s="3" customFormat="1" x14ac:dyDescent="0.2">
      <c r="A335" s="182"/>
      <c r="B335" s="24"/>
      <c r="D335" s="4"/>
      <c r="E335" s="4"/>
      <c r="F335" s="4"/>
      <c r="G335" s="168"/>
    </row>
    <row r="336" spans="1:7" s="3" customFormat="1" x14ac:dyDescent="0.2">
      <c r="A336" s="182"/>
      <c r="B336" s="24"/>
      <c r="D336" s="4"/>
      <c r="E336" s="4"/>
      <c r="F336" s="4"/>
      <c r="G336" s="168"/>
    </row>
    <row r="337" spans="1:7" s="3" customFormat="1" x14ac:dyDescent="0.2">
      <c r="A337" s="182"/>
      <c r="B337" s="24"/>
      <c r="D337" s="4"/>
      <c r="E337" s="4"/>
      <c r="F337" s="4"/>
      <c r="G337" s="168"/>
    </row>
    <row r="338" spans="1:7" s="3" customFormat="1" x14ac:dyDescent="0.2">
      <c r="A338" s="182"/>
      <c r="B338" s="24"/>
      <c r="D338" s="4"/>
      <c r="E338" s="4"/>
      <c r="F338" s="4"/>
      <c r="G338" s="168"/>
    </row>
    <row r="339" spans="1:7" s="3" customFormat="1" x14ac:dyDescent="0.2">
      <c r="A339" s="182"/>
      <c r="B339" s="24"/>
      <c r="D339" s="4"/>
      <c r="E339" s="4"/>
      <c r="F339" s="4"/>
      <c r="G339" s="168"/>
    </row>
    <row r="340" spans="1:7" s="3" customFormat="1" x14ac:dyDescent="0.2">
      <c r="A340" s="182"/>
      <c r="B340" s="24"/>
      <c r="D340" s="4"/>
      <c r="E340" s="4"/>
      <c r="F340" s="4"/>
      <c r="G340" s="168"/>
    </row>
    <row r="341" spans="1:7" s="3" customFormat="1" x14ac:dyDescent="0.2">
      <c r="A341" s="182"/>
      <c r="B341" s="24"/>
      <c r="D341" s="4"/>
      <c r="E341" s="4"/>
      <c r="F341" s="4"/>
      <c r="G341" s="168"/>
    </row>
    <row r="342" spans="1:7" s="3" customFormat="1" x14ac:dyDescent="0.2">
      <c r="A342" s="182"/>
      <c r="B342" s="24"/>
      <c r="D342" s="4"/>
      <c r="E342" s="4"/>
      <c r="F342" s="4"/>
      <c r="G342" s="168"/>
    </row>
    <row r="343" spans="1:7" s="3" customFormat="1" x14ac:dyDescent="0.2">
      <c r="A343" s="182"/>
      <c r="B343" s="24"/>
      <c r="D343" s="4"/>
      <c r="E343" s="4"/>
      <c r="F343" s="4"/>
      <c r="G343" s="168"/>
    </row>
    <row r="344" spans="1:7" s="3" customFormat="1" x14ac:dyDescent="0.2">
      <c r="A344" s="182"/>
      <c r="B344" s="24"/>
      <c r="D344" s="4"/>
      <c r="E344" s="4"/>
      <c r="F344" s="4"/>
      <c r="G344" s="168"/>
    </row>
    <row r="345" spans="1:7" s="3" customFormat="1" x14ac:dyDescent="0.2">
      <c r="A345" s="182"/>
      <c r="B345" s="24"/>
      <c r="D345" s="4"/>
      <c r="E345" s="4"/>
      <c r="F345" s="4"/>
      <c r="G345" s="168"/>
    </row>
    <row r="346" spans="1:7" s="3" customFormat="1" x14ac:dyDescent="0.2">
      <c r="A346" s="182"/>
      <c r="B346" s="24"/>
      <c r="D346" s="4"/>
      <c r="E346" s="4"/>
      <c r="F346" s="4"/>
      <c r="G346" s="168"/>
    </row>
    <row r="347" spans="1:7" s="3" customFormat="1" x14ac:dyDescent="0.2">
      <c r="A347" s="182"/>
      <c r="B347" s="24"/>
      <c r="D347" s="4"/>
      <c r="E347" s="4"/>
      <c r="F347" s="4"/>
      <c r="G347" s="168"/>
    </row>
    <row r="348" spans="1:7" s="3" customFormat="1" x14ac:dyDescent="0.2">
      <c r="A348" s="182"/>
      <c r="B348" s="24"/>
      <c r="D348" s="4"/>
      <c r="E348" s="4"/>
      <c r="F348" s="4"/>
      <c r="G348" s="168"/>
    </row>
    <row r="349" spans="1:7" s="3" customFormat="1" x14ac:dyDescent="0.2">
      <c r="A349" s="182"/>
      <c r="B349" s="24"/>
      <c r="D349" s="4"/>
      <c r="E349" s="4"/>
      <c r="F349" s="4"/>
      <c r="G349" s="168"/>
    </row>
    <row r="350" spans="1:7" s="3" customFormat="1" x14ac:dyDescent="0.2">
      <c r="A350" s="182"/>
      <c r="B350" s="24"/>
      <c r="D350" s="4"/>
      <c r="E350" s="4"/>
      <c r="F350" s="4"/>
      <c r="G350" s="168"/>
    </row>
    <row r="351" spans="1:7" s="3" customFormat="1" x14ac:dyDescent="0.2">
      <c r="A351" s="182"/>
      <c r="B351" s="24"/>
      <c r="D351" s="4"/>
      <c r="E351" s="4"/>
      <c r="F351" s="4"/>
      <c r="G351" s="168"/>
    </row>
    <row r="352" spans="1:7" s="3" customFormat="1" x14ac:dyDescent="0.2">
      <c r="A352" s="182"/>
      <c r="B352" s="24"/>
      <c r="D352" s="4"/>
      <c r="E352" s="4"/>
      <c r="F352" s="4"/>
      <c r="G352" s="168"/>
    </row>
    <row r="353" spans="1:7" s="3" customFormat="1" x14ac:dyDescent="0.2">
      <c r="A353" s="182"/>
      <c r="B353" s="24"/>
      <c r="D353" s="4"/>
      <c r="E353" s="4"/>
      <c r="F353" s="4"/>
      <c r="G353" s="168"/>
    </row>
    <row r="354" spans="1:7" s="3" customFormat="1" x14ac:dyDescent="0.2">
      <c r="A354" s="182"/>
      <c r="B354" s="24"/>
      <c r="D354" s="4"/>
      <c r="E354" s="4"/>
      <c r="F354" s="4"/>
      <c r="G354" s="168"/>
    </row>
    <row r="355" spans="1:7" s="3" customFormat="1" x14ac:dyDescent="0.2">
      <c r="A355" s="182"/>
      <c r="B355" s="24"/>
      <c r="D355" s="4"/>
      <c r="E355" s="4"/>
      <c r="F355" s="4"/>
      <c r="G355" s="168"/>
    </row>
    <row r="356" spans="1:7" s="3" customFormat="1" x14ac:dyDescent="0.2">
      <c r="A356" s="182"/>
      <c r="B356" s="24"/>
      <c r="D356" s="4"/>
      <c r="E356" s="4"/>
      <c r="F356" s="4"/>
      <c r="G356" s="168"/>
    </row>
    <row r="357" spans="1:7" s="3" customFormat="1" x14ac:dyDescent="0.2">
      <c r="A357" s="182"/>
      <c r="B357" s="24"/>
      <c r="D357" s="4"/>
      <c r="E357" s="4"/>
      <c r="F357" s="4"/>
      <c r="G357" s="168"/>
    </row>
    <row r="358" spans="1:7" s="3" customFormat="1" x14ac:dyDescent="0.2">
      <c r="A358" s="182"/>
      <c r="B358" s="24"/>
      <c r="D358" s="4"/>
      <c r="E358" s="4"/>
      <c r="F358" s="4"/>
      <c r="G358" s="168"/>
    </row>
    <row r="359" spans="1:7" s="3" customFormat="1" x14ac:dyDescent="0.2">
      <c r="A359" s="182"/>
      <c r="B359" s="24"/>
      <c r="D359" s="4"/>
      <c r="E359" s="4"/>
      <c r="F359" s="4"/>
      <c r="G359" s="168"/>
    </row>
    <row r="360" spans="1:7" s="3" customFormat="1" x14ac:dyDescent="0.2">
      <c r="A360" s="182"/>
      <c r="B360" s="24"/>
      <c r="D360" s="4"/>
      <c r="E360" s="4"/>
      <c r="F360" s="4"/>
      <c r="G360" s="168"/>
    </row>
    <row r="361" spans="1:7" s="3" customFormat="1" x14ac:dyDescent="0.2">
      <c r="A361" s="182"/>
      <c r="B361" s="24"/>
      <c r="D361" s="4"/>
      <c r="E361" s="4"/>
      <c r="F361" s="4"/>
      <c r="G361" s="168"/>
    </row>
    <row r="362" spans="1:7" s="3" customFormat="1" x14ac:dyDescent="0.2">
      <c r="A362" s="182"/>
      <c r="B362" s="24"/>
      <c r="D362" s="4"/>
      <c r="E362" s="4"/>
      <c r="F362" s="4"/>
      <c r="G362" s="168"/>
    </row>
    <row r="363" spans="1:7" s="3" customFormat="1" x14ac:dyDescent="0.2">
      <c r="A363" s="182"/>
      <c r="B363" s="24"/>
      <c r="D363" s="4"/>
      <c r="E363" s="4"/>
      <c r="F363" s="4"/>
      <c r="G363" s="168"/>
    </row>
    <row r="364" spans="1:7" s="3" customFormat="1" x14ac:dyDescent="0.2">
      <c r="A364" s="182"/>
      <c r="B364" s="24"/>
      <c r="D364" s="4"/>
      <c r="E364" s="4"/>
      <c r="F364" s="4"/>
      <c r="G364" s="168"/>
    </row>
    <row r="365" spans="1:7" s="3" customFormat="1" x14ac:dyDescent="0.2">
      <c r="A365" s="182"/>
      <c r="B365" s="24"/>
      <c r="D365" s="4"/>
      <c r="E365" s="4"/>
      <c r="F365" s="4"/>
      <c r="G365" s="168"/>
    </row>
    <row r="366" spans="1:7" s="3" customFormat="1" x14ac:dyDescent="0.2">
      <c r="A366" s="182"/>
      <c r="B366" s="24"/>
      <c r="D366" s="4"/>
      <c r="E366" s="4"/>
      <c r="F366" s="4"/>
      <c r="G366" s="168"/>
    </row>
    <row r="367" spans="1:7" s="3" customFormat="1" x14ac:dyDescent="0.2">
      <c r="A367" s="182"/>
      <c r="B367" s="24"/>
      <c r="D367" s="4"/>
      <c r="E367" s="4"/>
      <c r="F367" s="4"/>
      <c r="G367" s="168"/>
    </row>
    <row r="368" spans="1:7" s="3" customFormat="1" x14ac:dyDescent="0.2">
      <c r="A368" s="182"/>
      <c r="B368" s="24"/>
      <c r="D368" s="4"/>
      <c r="E368" s="4"/>
      <c r="F368" s="4"/>
      <c r="G368" s="168"/>
    </row>
    <row r="369" spans="1:7" s="3" customFormat="1" x14ac:dyDescent="0.2">
      <c r="A369" s="182"/>
      <c r="B369" s="24"/>
      <c r="D369" s="4"/>
      <c r="E369" s="4"/>
      <c r="F369" s="4"/>
      <c r="G369" s="168"/>
    </row>
    <row r="370" spans="1:7" s="3" customFormat="1" x14ac:dyDescent="0.2">
      <c r="A370" s="182"/>
      <c r="B370" s="24"/>
      <c r="D370" s="4"/>
      <c r="E370" s="4"/>
      <c r="F370" s="4"/>
      <c r="G370" s="168"/>
    </row>
    <row r="371" spans="1:7" s="3" customFormat="1" x14ac:dyDescent="0.2">
      <c r="A371" s="182"/>
      <c r="B371" s="24"/>
      <c r="D371" s="4"/>
      <c r="E371" s="4"/>
      <c r="F371" s="4"/>
      <c r="G371" s="168"/>
    </row>
    <row r="372" spans="1:7" s="3" customFormat="1" x14ac:dyDescent="0.2">
      <c r="A372" s="182"/>
      <c r="B372" s="24"/>
      <c r="D372" s="4"/>
      <c r="E372" s="4"/>
      <c r="F372" s="4"/>
      <c r="G372" s="168"/>
    </row>
    <row r="373" spans="1:7" s="3" customFormat="1" x14ac:dyDescent="0.2">
      <c r="A373" s="182"/>
      <c r="B373" s="24"/>
      <c r="D373" s="4"/>
      <c r="E373" s="4"/>
      <c r="F373" s="4"/>
      <c r="G373" s="168"/>
    </row>
    <row r="374" spans="1:7" s="3" customFormat="1" x14ac:dyDescent="0.2">
      <c r="A374" s="182"/>
      <c r="B374" s="24"/>
      <c r="D374" s="4"/>
      <c r="E374" s="4"/>
      <c r="F374" s="4"/>
      <c r="G374" s="168"/>
    </row>
    <row r="375" spans="1:7" s="3" customFormat="1" x14ac:dyDescent="0.2">
      <c r="A375" s="182"/>
      <c r="B375" s="24"/>
      <c r="D375" s="4"/>
      <c r="E375" s="4"/>
      <c r="F375" s="4"/>
      <c r="G375" s="168"/>
    </row>
    <row r="376" spans="1:7" s="3" customFormat="1" x14ac:dyDescent="0.2">
      <c r="A376" s="182"/>
      <c r="B376" s="24"/>
      <c r="D376" s="4"/>
      <c r="E376" s="4"/>
      <c r="F376" s="4"/>
      <c r="G376" s="168"/>
    </row>
    <row r="377" spans="1:7" s="3" customFormat="1" x14ac:dyDescent="0.2">
      <c r="A377" s="182"/>
      <c r="B377" s="24"/>
      <c r="D377" s="4"/>
      <c r="E377" s="4"/>
      <c r="F377" s="4"/>
      <c r="G377" s="168"/>
    </row>
    <row r="378" spans="1:7" s="3" customFormat="1" x14ac:dyDescent="0.2">
      <c r="A378" s="182"/>
      <c r="B378" s="24"/>
      <c r="D378" s="4"/>
      <c r="E378" s="4"/>
      <c r="F378" s="4"/>
      <c r="G378" s="168"/>
    </row>
    <row r="379" spans="1:7" s="3" customFormat="1" x14ac:dyDescent="0.2">
      <c r="A379" s="182"/>
      <c r="B379" s="24"/>
      <c r="D379" s="4"/>
      <c r="E379" s="4"/>
      <c r="F379" s="4"/>
      <c r="G379" s="168"/>
    </row>
    <row r="380" spans="1:7" s="3" customFormat="1" x14ac:dyDescent="0.2">
      <c r="A380" s="182"/>
      <c r="B380" s="24"/>
      <c r="D380" s="4"/>
      <c r="E380" s="4"/>
      <c r="F380" s="4"/>
      <c r="G380" s="168"/>
    </row>
    <row r="381" spans="1:7" s="3" customFormat="1" x14ac:dyDescent="0.2">
      <c r="A381" s="182"/>
      <c r="B381" s="24"/>
      <c r="D381" s="4"/>
      <c r="E381" s="4"/>
      <c r="F381" s="4"/>
      <c r="G381" s="168"/>
    </row>
    <row r="382" spans="1:7" s="3" customFormat="1" x14ac:dyDescent="0.2">
      <c r="A382" s="182"/>
      <c r="B382" s="24"/>
      <c r="D382" s="4"/>
      <c r="E382" s="4"/>
      <c r="F382" s="4"/>
      <c r="G382" s="168"/>
    </row>
    <row r="383" spans="1:7" s="3" customFormat="1" x14ac:dyDescent="0.2">
      <c r="A383" s="182"/>
      <c r="B383" s="24"/>
      <c r="D383" s="4"/>
      <c r="E383" s="4"/>
      <c r="F383" s="4"/>
      <c r="G383" s="168"/>
    </row>
    <row r="384" spans="1:7" s="3" customFormat="1" x14ac:dyDescent="0.2">
      <c r="A384" s="182"/>
      <c r="B384" s="24"/>
      <c r="D384" s="4"/>
      <c r="E384" s="4"/>
      <c r="F384" s="4"/>
      <c r="G384" s="168"/>
    </row>
    <row r="385" spans="1:7" s="3" customFormat="1" x14ac:dyDescent="0.2">
      <c r="A385" s="182"/>
      <c r="B385" s="24"/>
      <c r="D385" s="4"/>
      <c r="E385" s="4"/>
      <c r="F385" s="4"/>
      <c r="G385" s="168"/>
    </row>
    <row r="386" spans="1:7" s="3" customFormat="1" x14ac:dyDescent="0.2">
      <c r="A386" s="182"/>
      <c r="B386" s="24"/>
      <c r="D386" s="4"/>
      <c r="E386" s="4"/>
      <c r="F386" s="4"/>
      <c r="G386" s="168"/>
    </row>
    <row r="387" spans="1:7" s="3" customFormat="1" x14ac:dyDescent="0.2">
      <c r="A387" s="182"/>
      <c r="B387" s="24"/>
      <c r="D387" s="4"/>
      <c r="E387" s="4"/>
      <c r="F387" s="4"/>
      <c r="G387" s="168"/>
    </row>
    <row r="388" spans="1:7" s="3" customFormat="1" x14ac:dyDescent="0.2">
      <c r="A388" s="182"/>
      <c r="B388" s="24"/>
      <c r="D388" s="4"/>
      <c r="E388" s="4"/>
      <c r="F388" s="4"/>
      <c r="G388" s="168"/>
    </row>
    <row r="389" spans="1:7" s="3" customFormat="1" x14ac:dyDescent="0.2">
      <c r="A389" s="182"/>
      <c r="B389" s="24"/>
      <c r="D389" s="4"/>
      <c r="E389" s="4"/>
      <c r="F389" s="4"/>
      <c r="G389" s="168"/>
    </row>
    <row r="390" spans="1:7" s="3" customFormat="1" x14ac:dyDescent="0.2">
      <c r="A390" s="182"/>
      <c r="B390" s="24"/>
      <c r="D390" s="4"/>
      <c r="E390" s="4"/>
      <c r="F390" s="4"/>
      <c r="G390" s="168"/>
    </row>
    <row r="391" spans="1:7" s="3" customFormat="1" x14ac:dyDescent="0.2">
      <c r="A391" s="182"/>
      <c r="B391" s="24"/>
      <c r="D391" s="4"/>
      <c r="E391" s="4"/>
      <c r="F391" s="4"/>
      <c r="G391" s="168"/>
    </row>
    <row r="392" spans="1:7" s="3" customFormat="1" x14ac:dyDescent="0.2">
      <c r="A392" s="182"/>
      <c r="B392" s="24"/>
      <c r="D392" s="4"/>
      <c r="E392" s="4"/>
      <c r="F392" s="4"/>
      <c r="G392" s="168"/>
    </row>
    <row r="393" spans="1:7" s="3" customFormat="1" x14ac:dyDescent="0.2">
      <c r="A393" s="182"/>
      <c r="B393" s="24"/>
      <c r="D393" s="4"/>
      <c r="E393" s="4"/>
      <c r="F393" s="4"/>
      <c r="G393" s="168"/>
    </row>
    <row r="394" spans="1:7" s="3" customFormat="1" x14ac:dyDescent="0.2">
      <c r="A394" s="182"/>
      <c r="B394" s="24"/>
      <c r="D394" s="4"/>
      <c r="E394" s="4"/>
      <c r="F394" s="4"/>
      <c r="G394" s="168"/>
    </row>
    <row r="395" spans="1:7" s="3" customFormat="1" x14ac:dyDescent="0.2">
      <c r="A395" s="182"/>
      <c r="B395" s="24"/>
      <c r="D395" s="4"/>
      <c r="E395" s="4"/>
      <c r="F395" s="4"/>
      <c r="G395" s="168"/>
    </row>
    <row r="396" spans="1:7" s="3" customFormat="1" x14ac:dyDescent="0.2">
      <c r="A396" s="182"/>
      <c r="B396" s="24"/>
      <c r="D396" s="4"/>
      <c r="E396" s="4"/>
      <c r="F396" s="4"/>
      <c r="G396" s="168"/>
    </row>
    <row r="397" spans="1:7" s="3" customFormat="1" x14ac:dyDescent="0.2">
      <c r="A397" s="182"/>
      <c r="B397" s="24"/>
      <c r="D397" s="4"/>
      <c r="E397" s="4"/>
      <c r="F397" s="4"/>
      <c r="G397" s="168"/>
    </row>
    <row r="398" spans="1:7" s="3" customFormat="1" x14ac:dyDescent="0.2">
      <c r="A398" s="182"/>
      <c r="B398" s="24"/>
      <c r="D398" s="4"/>
      <c r="E398" s="4"/>
      <c r="F398" s="4"/>
      <c r="G398" s="168"/>
    </row>
    <row r="399" spans="1:7" s="3" customFormat="1" x14ac:dyDescent="0.2">
      <c r="A399" s="182"/>
      <c r="B399" s="24"/>
      <c r="D399" s="4"/>
      <c r="E399" s="4"/>
      <c r="F399" s="4"/>
      <c r="G399" s="168"/>
    </row>
    <row r="400" spans="1:7" s="3" customFormat="1" x14ac:dyDescent="0.2">
      <c r="A400" s="182"/>
      <c r="B400" s="24"/>
      <c r="D400" s="4"/>
      <c r="E400" s="4"/>
      <c r="F400" s="4"/>
      <c r="G400" s="168"/>
    </row>
    <row r="401" spans="1:7" s="3" customFormat="1" x14ac:dyDescent="0.2">
      <c r="A401" s="182"/>
      <c r="B401" s="24"/>
      <c r="D401" s="4"/>
      <c r="E401" s="4"/>
      <c r="F401" s="4"/>
      <c r="G401" s="168"/>
    </row>
    <row r="402" spans="1:7" s="3" customFormat="1" x14ac:dyDescent="0.2">
      <c r="A402" s="182"/>
      <c r="B402" s="24"/>
      <c r="D402" s="4"/>
      <c r="E402" s="4"/>
      <c r="F402" s="4"/>
      <c r="G402" s="168"/>
    </row>
    <row r="403" spans="1:7" s="3" customFormat="1" x14ac:dyDescent="0.2">
      <c r="A403" s="182"/>
      <c r="B403" s="24"/>
      <c r="D403" s="4"/>
      <c r="E403" s="4"/>
      <c r="F403" s="4"/>
      <c r="G403" s="168"/>
    </row>
    <row r="404" spans="1:7" s="3" customFormat="1" x14ac:dyDescent="0.2">
      <c r="A404" s="182"/>
      <c r="B404" s="24"/>
      <c r="D404" s="4"/>
      <c r="E404" s="4"/>
      <c r="F404" s="4"/>
      <c r="G404" s="168"/>
    </row>
    <row r="405" spans="1:7" s="3" customFormat="1" x14ac:dyDescent="0.2">
      <c r="A405" s="182"/>
      <c r="B405" s="24"/>
      <c r="D405" s="4"/>
      <c r="E405" s="4"/>
      <c r="F405" s="4"/>
      <c r="G405" s="168"/>
    </row>
    <row r="406" spans="1:7" s="3" customFormat="1" x14ac:dyDescent="0.2">
      <c r="A406" s="182"/>
      <c r="B406" s="24"/>
      <c r="D406" s="4"/>
      <c r="E406" s="4"/>
      <c r="F406" s="4"/>
      <c r="G406" s="168"/>
    </row>
    <row r="407" spans="1:7" s="3" customFormat="1" x14ac:dyDescent="0.2">
      <c r="A407" s="182"/>
      <c r="B407" s="24"/>
      <c r="D407" s="4"/>
      <c r="E407" s="4"/>
      <c r="F407" s="4"/>
      <c r="G407" s="168"/>
    </row>
    <row r="408" spans="1:7" s="3" customFormat="1" x14ac:dyDescent="0.2">
      <c r="A408" s="182"/>
      <c r="B408" s="24"/>
      <c r="D408" s="4"/>
      <c r="E408" s="4"/>
      <c r="F408" s="4"/>
      <c r="G408" s="168"/>
    </row>
    <row r="409" spans="1:7" s="3" customFormat="1" x14ac:dyDescent="0.2">
      <c r="A409" s="182"/>
      <c r="B409" s="24"/>
      <c r="D409" s="4"/>
      <c r="E409" s="4"/>
      <c r="F409" s="4"/>
      <c r="G409" s="168"/>
    </row>
    <row r="410" spans="1:7" s="3" customFormat="1" x14ac:dyDescent="0.2">
      <c r="A410" s="182"/>
      <c r="B410" s="24"/>
      <c r="D410" s="4"/>
      <c r="E410" s="4"/>
      <c r="F410" s="4"/>
      <c r="G410" s="168"/>
    </row>
    <row r="411" spans="1:7" s="3" customFormat="1" x14ac:dyDescent="0.2">
      <c r="A411" s="182"/>
      <c r="B411" s="24"/>
      <c r="D411" s="4"/>
      <c r="E411" s="4"/>
      <c r="F411" s="4"/>
      <c r="G411" s="168"/>
    </row>
    <row r="412" spans="1:7" s="3" customFormat="1" x14ac:dyDescent="0.2">
      <c r="A412" s="182"/>
      <c r="B412" s="24"/>
      <c r="D412" s="4"/>
      <c r="E412" s="4"/>
      <c r="F412" s="4"/>
      <c r="G412" s="168"/>
    </row>
    <row r="413" spans="1:7" s="3" customFormat="1" x14ac:dyDescent="0.2">
      <c r="A413" s="182"/>
      <c r="B413" s="24"/>
      <c r="D413" s="4"/>
      <c r="E413" s="4"/>
      <c r="F413" s="4"/>
      <c r="G413" s="168"/>
    </row>
    <row r="414" spans="1:7" s="3" customFormat="1" x14ac:dyDescent="0.2">
      <c r="A414" s="182"/>
      <c r="B414" s="24"/>
      <c r="D414" s="4"/>
      <c r="E414" s="4"/>
      <c r="F414" s="4"/>
      <c r="G414" s="168"/>
    </row>
    <row r="415" spans="1:7" s="3" customFormat="1" x14ac:dyDescent="0.2">
      <c r="A415" s="182"/>
      <c r="B415" s="24"/>
      <c r="D415" s="4"/>
      <c r="E415" s="4"/>
      <c r="F415" s="4"/>
      <c r="G415" s="168"/>
    </row>
    <row r="416" spans="1:7" s="3" customFormat="1" x14ac:dyDescent="0.2">
      <c r="A416" s="182"/>
      <c r="B416" s="24"/>
      <c r="D416" s="4"/>
      <c r="E416" s="4"/>
      <c r="F416" s="4"/>
      <c r="G416" s="168"/>
    </row>
    <row r="417" spans="1:7" s="3" customFormat="1" x14ac:dyDescent="0.2">
      <c r="A417" s="182"/>
      <c r="B417" s="24"/>
      <c r="D417" s="4"/>
      <c r="E417" s="4"/>
      <c r="F417" s="4"/>
      <c r="G417" s="168"/>
    </row>
    <row r="418" spans="1:7" s="3" customFormat="1" x14ac:dyDescent="0.2">
      <c r="A418" s="182"/>
      <c r="B418" s="24"/>
      <c r="D418" s="4"/>
      <c r="E418" s="4"/>
      <c r="F418" s="4"/>
      <c r="G418" s="168"/>
    </row>
    <row r="419" spans="1:7" s="3" customFormat="1" x14ac:dyDescent="0.2">
      <c r="A419" s="182"/>
      <c r="B419" s="24"/>
      <c r="D419" s="4"/>
      <c r="E419" s="4"/>
      <c r="F419" s="4"/>
      <c r="G419" s="168"/>
    </row>
    <row r="420" spans="1:7" s="3" customFormat="1" x14ac:dyDescent="0.2">
      <c r="A420" s="182"/>
      <c r="B420" s="24"/>
      <c r="D420" s="4"/>
      <c r="E420" s="4"/>
      <c r="F420" s="4"/>
      <c r="G420" s="168"/>
    </row>
    <row r="421" spans="1:7" s="3" customFormat="1" x14ac:dyDescent="0.2">
      <c r="A421" s="182"/>
      <c r="B421" s="24"/>
      <c r="D421" s="4"/>
      <c r="E421" s="4"/>
      <c r="F421" s="4"/>
      <c r="G421" s="168"/>
    </row>
    <row r="422" spans="1:7" s="3" customFormat="1" x14ac:dyDescent="0.2">
      <c r="A422" s="182"/>
      <c r="B422" s="24"/>
      <c r="D422" s="4"/>
      <c r="E422" s="4"/>
      <c r="F422" s="4"/>
      <c r="G422" s="168"/>
    </row>
    <row r="423" spans="1:7" s="3" customFormat="1" x14ac:dyDescent="0.2">
      <c r="A423" s="182"/>
      <c r="B423" s="24"/>
      <c r="D423" s="4"/>
      <c r="E423" s="4"/>
      <c r="F423" s="4"/>
      <c r="G423" s="168"/>
    </row>
    <row r="424" spans="1:7" s="3" customFormat="1" x14ac:dyDescent="0.2">
      <c r="A424" s="182"/>
      <c r="B424" s="24"/>
      <c r="D424" s="4"/>
      <c r="E424" s="4"/>
      <c r="F424" s="4"/>
      <c r="G424" s="168"/>
    </row>
    <row r="425" spans="1:7" s="3" customFormat="1" x14ac:dyDescent="0.2">
      <c r="A425" s="182"/>
      <c r="B425" s="24"/>
      <c r="D425" s="4"/>
      <c r="E425" s="4"/>
      <c r="F425" s="4"/>
      <c r="G425" s="168"/>
    </row>
    <row r="426" spans="1:7" s="3" customFormat="1" x14ac:dyDescent="0.2">
      <c r="A426" s="182"/>
      <c r="B426" s="24"/>
      <c r="D426" s="4"/>
      <c r="E426" s="4"/>
      <c r="F426" s="4"/>
      <c r="G426" s="168"/>
    </row>
    <row r="427" spans="1:7" s="3" customFormat="1" x14ac:dyDescent="0.2">
      <c r="A427" s="182"/>
      <c r="B427" s="24"/>
      <c r="D427" s="4"/>
      <c r="E427" s="4"/>
      <c r="F427" s="4"/>
      <c r="G427" s="168"/>
    </row>
    <row r="428" spans="1:7" s="3" customFormat="1" x14ac:dyDescent="0.2">
      <c r="A428" s="182"/>
      <c r="B428" s="24"/>
      <c r="D428" s="4"/>
      <c r="E428" s="4"/>
      <c r="F428" s="4"/>
      <c r="G428" s="168"/>
    </row>
    <row r="429" spans="1:7" s="3" customFormat="1" x14ac:dyDescent="0.2">
      <c r="A429" s="182"/>
      <c r="B429" s="24"/>
      <c r="D429" s="4"/>
      <c r="E429" s="4"/>
      <c r="F429" s="4"/>
      <c r="G429" s="168"/>
    </row>
    <row r="430" spans="1:7" s="3" customFormat="1" x14ac:dyDescent="0.2">
      <c r="A430" s="182"/>
      <c r="B430" s="24"/>
      <c r="D430" s="4"/>
      <c r="E430" s="4"/>
      <c r="F430" s="4"/>
      <c r="G430" s="168"/>
    </row>
    <row r="431" spans="1:7" s="3" customFormat="1" x14ac:dyDescent="0.2">
      <c r="A431" s="182"/>
      <c r="B431" s="24"/>
      <c r="D431" s="4"/>
      <c r="E431" s="4"/>
      <c r="F431" s="4"/>
      <c r="G431" s="168"/>
    </row>
    <row r="432" spans="1:7" s="3" customFormat="1" x14ac:dyDescent="0.2">
      <c r="A432" s="182"/>
      <c r="B432" s="24"/>
      <c r="D432" s="4"/>
      <c r="E432" s="4"/>
      <c r="F432" s="4"/>
      <c r="G432" s="168"/>
    </row>
    <row r="433" spans="1:7" s="3" customFormat="1" x14ac:dyDescent="0.2">
      <c r="A433" s="182"/>
      <c r="B433" s="24"/>
      <c r="D433" s="4"/>
      <c r="E433" s="4"/>
      <c r="F433" s="4"/>
      <c r="G433" s="168"/>
    </row>
    <row r="434" spans="1:7" s="3" customFormat="1" x14ac:dyDescent="0.2">
      <c r="A434" s="182"/>
      <c r="B434" s="24"/>
      <c r="D434" s="4"/>
      <c r="E434" s="4"/>
      <c r="F434" s="4"/>
      <c r="G434" s="168"/>
    </row>
    <row r="435" spans="1:7" s="3" customFormat="1" x14ac:dyDescent="0.2">
      <c r="A435" s="182"/>
      <c r="B435" s="24"/>
      <c r="D435" s="4"/>
      <c r="E435" s="4"/>
      <c r="F435" s="4"/>
      <c r="G435" s="168"/>
    </row>
    <row r="436" spans="1:7" s="3" customFormat="1" x14ac:dyDescent="0.2">
      <c r="A436" s="182"/>
      <c r="B436" s="24"/>
      <c r="D436" s="4"/>
      <c r="E436" s="4"/>
      <c r="F436" s="4"/>
      <c r="G436" s="168"/>
    </row>
    <row r="437" spans="1:7" s="3" customFormat="1" x14ac:dyDescent="0.2">
      <c r="A437" s="182"/>
      <c r="B437" s="24"/>
      <c r="D437" s="4"/>
      <c r="E437" s="4"/>
      <c r="F437" s="4"/>
      <c r="G437" s="168"/>
    </row>
    <row r="438" spans="1:7" s="3" customFormat="1" x14ac:dyDescent="0.2">
      <c r="A438" s="182"/>
      <c r="B438" s="24"/>
      <c r="D438" s="4"/>
      <c r="E438" s="4"/>
      <c r="F438" s="4"/>
      <c r="G438" s="168"/>
    </row>
    <row r="439" spans="1:7" s="3" customFormat="1" x14ac:dyDescent="0.2">
      <c r="A439" s="182"/>
      <c r="B439" s="24"/>
      <c r="D439" s="4"/>
      <c r="E439" s="4"/>
      <c r="F439" s="4"/>
      <c r="G439" s="168"/>
    </row>
  </sheetData>
  <mergeCells count="5">
    <mergeCell ref="A200:C200"/>
    <mergeCell ref="A3:C3"/>
    <mergeCell ref="A1:H1"/>
    <mergeCell ref="A2:H2"/>
    <mergeCell ref="A4:C4"/>
  </mergeCells>
  <phoneticPr fontId="0" type="noConversion"/>
  <printOptions horizontalCentered="1"/>
  <pageMargins left="0.19685039370078741" right="0.19685039370078741" top="0.43307086614173229" bottom="0.43307086614173229" header="0.31496062992125984" footer="0.19685039370078741"/>
  <pageSetup paperSize="9" scale="85" firstPageNumber="557" orientation="portrait" useFirstPageNumber="1" r:id="rId1"/>
  <headerFooter alignWithMargins="0">
    <oddFooter>&amp;C&amp;P</oddFooter>
  </headerFooter>
  <rowBreaks count="2" manualBreakCount="2">
    <brk id="134" max="10" man="1"/>
    <brk id="198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8"/>
  <sheetViews>
    <sheetView topLeftCell="A58" zoomScaleNormal="100" workbookViewId="0">
      <selection activeCell="C65" sqref="C65"/>
    </sheetView>
  </sheetViews>
  <sheetFormatPr defaultColWidth="11.42578125" defaultRowHeight="12.75" x14ac:dyDescent="0.2"/>
  <cols>
    <col min="1" max="1" width="4.140625" style="183" customWidth="1"/>
    <col min="2" max="2" width="5.42578125" style="251" customWidth="1"/>
    <col min="3" max="3" width="52.140625" customWidth="1"/>
    <col min="4" max="4" width="13.140625" style="265" customWidth="1"/>
    <col min="5" max="5" width="12.5703125" style="164" customWidth="1"/>
    <col min="6" max="6" width="13.28515625" style="164" customWidth="1"/>
    <col min="7" max="7" width="8.140625" style="167" customWidth="1"/>
    <col min="8" max="8" width="8.140625" customWidth="1"/>
  </cols>
  <sheetData>
    <row r="1" spans="1:8" s="3" customFormat="1" ht="29.45" customHeight="1" x14ac:dyDescent="0.2">
      <c r="A1" s="331" t="s">
        <v>77</v>
      </c>
      <c r="B1" s="331"/>
      <c r="C1" s="331"/>
      <c r="D1" s="331"/>
      <c r="E1" s="331"/>
      <c r="F1" s="331"/>
      <c r="G1" s="331"/>
      <c r="H1" s="331"/>
    </row>
    <row r="2" spans="1:8" s="3" customFormat="1" ht="27.75" customHeight="1" x14ac:dyDescent="0.2">
      <c r="A2" s="318" t="s">
        <v>261</v>
      </c>
      <c r="B2" s="318"/>
      <c r="C2" s="318"/>
      <c r="D2" s="260" t="s">
        <v>246</v>
      </c>
      <c r="E2" s="205" t="s">
        <v>247</v>
      </c>
      <c r="F2" s="206" t="s">
        <v>244</v>
      </c>
      <c r="G2" s="205" t="s">
        <v>262</v>
      </c>
      <c r="H2" s="205" t="s">
        <v>262</v>
      </c>
    </row>
    <row r="3" spans="1:8" s="3" customFormat="1" ht="12.75" customHeight="1" x14ac:dyDescent="0.2">
      <c r="A3" s="322">
        <v>1</v>
      </c>
      <c r="B3" s="322"/>
      <c r="C3" s="322"/>
      <c r="D3" s="261">
        <v>2</v>
      </c>
      <c r="E3" s="208">
        <v>3</v>
      </c>
      <c r="F3" s="207">
        <v>4</v>
      </c>
      <c r="G3" s="208" t="s">
        <v>257</v>
      </c>
      <c r="H3" s="208" t="s">
        <v>258</v>
      </c>
    </row>
    <row r="4" spans="1:8" s="3" customFormat="1" ht="22.15" customHeight="1" x14ac:dyDescent="0.2">
      <c r="A4" s="180">
        <v>3</v>
      </c>
      <c r="B4" s="240"/>
      <c r="C4" s="51" t="s">
        <v>40</v>
      </c>
      <c r="D4" s="262">
        <f>D5+D16+D48+D53+D60+D64+D69</f>
        <v>1146471996.8900001</v>
      </c>
      <c r="E4" s="1">
        <f>E5+E16+E48+E53+E60+E64+E69</f>
        <v>1633130000</v>
      </c>
      <c r="F4" s="1">
        <f>F5+F16+F48+F53+F60+F64+F69</f>
        <v>1597125699.6699998</v>
      </c>
      <c r="G4" s="239">
        <f t="shared" ref="G4:G12" si="0">F4/D4*100</f>
        <v>139.30786831274332</v>
      </c>
      <c r="H4" s="239">
        <f>F4/E4*100</f>
        <v>97.795380629221171</v>
      </c>
    </row>
    <row r="5" spans="1:8" s="3" customFormat="1" ht="12" customHeight="1" x14ac:dyDescent="0.2">
      <c r="A5" s="175">
        <v>31</v>
      </c>
      <c r="B5" s="241"/>
      <c r="C5" s="44" t="s">
        <v>41</v>
      </c>
      <c r="D5" s="262">
        <f t="shared" ref="D5" si="1">D6+D10+D12</f>
        <v>37831817.060000002</v>
      </c>
      <c r="E5" s="1">
        <f>E6+E10+E12</f>
        <v>49795000</v>
      </c>
      <c r="F5" s="1">
        <f t="shared" ref="F5" si="2">F6+F10+F12</f>
        <v>42027882.920000009</v>
      </c>
      <c r="G5" s="239">
        <f t="shared" si="0"/>
        <v>111.09136749457522</v>
      </c>
      <c r="H5" s="239">
        <f t="shared" ref="H5:H70" si="3">F5/E5*100</f>
        <v>84.401813274425166</v>
      </c>
    </row>
    <row r="6" spans="1:8" s="3" customFormat="1" x14ac:dyDescent="0.2">
      <c r="A6" s="175">
        <v>311</v>
      </c>
      <c r="B6" s="241"/>
      <c r="C6" s="44" t="s">
        <v>126</v>
      </c>
      <c r="D6" s="273">
        <f>SUM(D7:D9)</f>
        <v>31101791.810000002</v>
      </c>
      <c r="E6" s="274">
        <f>SUM(E7:E9)</f>
        <v>40875000</v>
      </c>
      <c r="F6" s="274">
        <f>SUM(F7:F9)</f>
        <v>35029378.970000006</v>
      </c>
      <c r="G6" s="275">
        <f t="shared" si="0"/>
        <v>112.6281700552609</v>
      </c>
      <c r="H6" s="275">
        <f t="shared" si="3"/>
        <v>85.698786470948036</v>
      </c>
    </row>
    <row r="7" spans="1:8" s="63" customFormat="1" x14ac:dyDescent="0.2">
      <c r="A7" s="176"/>
      <c r="B7" s="253">
        <v>3111</v>
      </c>
      <c r="C7" s="60" t="s">
        <v>42</v>
      </c>
      <c r="D7" s="264">
        <v>31001712.780000001</v>
      </c>
      <c r="E7" s="266">
        <v>39915000</v>
      </c>
      <c r="F7" s="4">
        <v>34111928.670000002</v>
      </c>
      <c r="G7" s="168">
        <f t="shared" si="0"/>
        <v>110.03240018405202</v>
      </c>
      <c r="H7" s="267">
        <f t="shared" si="3"/>
        <v>85.461427207816612</v>
      </c>
    </row>
    <row r="8" spans="1:8" s="63" customFormat="1" x14ac:dyDescent="0.2">
      <c r="A8" s="176"/>
      <c r="B8" s="253">
        <v>3112</v>
      </c>
      <c r="C8" s="60" t="s">
        <v>225</v>
      </c>
      <c r="D8" s="264">
        <v>18831.11</v>
      </c>
      <c r="E8" s="266">
        <v>235000</v>
      </c>
      <c r="F8" s="4">
        <v>193054.24</v>
      </c>
      <c r="G8" s="168">
        <f t="shared" si="0"/>
        <v>1025.18778765564</v>
      </c>
      <c r="H8" s="267">
        <f t="shared" si="3"/>
        <v>82.150740425531907</v>
      </c>
    </row>
    <row r="9" spans="1:8" s="63" customFormat="1" x14ac:dyDescent="0.2">
      <c r="A9" s="176"/>
      <c r="B9" s="253">
        <v>3113</v>
      </c>
      <c r="C9" s="60" t="s">
        <v>43</v>
      </c>
      <c r="D9" s="264">
        <v>81247.92</v>
      </c>
      <c r="E9" s="266">
        <v>725000</v>
      </c>
      <c r="F9" s="4">
        <v>724396.06</v>
      </c>
      <c r="G9" s="168">
        <f t="shared" si="0"/>
        <v>891.58720617093957</v>
      </c>
      <c r="H9" s="267">
        <f t="shared" si="3"/>
        <v>99.916697931034491</v>
      </c>
    </row>
    <row r="10" spans="1:8" s="3" customFormat="1" x14ac:dyDescent="0.2">
      <c r="A10" s="175">
        <v>312</v>
      </c>
      <c r="B10" s="254"/>
      <c r="C10" s="27" t="s">
        <v>44</v>
      </c>
      <c r="D10" s="263">
        <f t="shared" ref="D10:F10" si="4">D11</f>
        <v>1498994.78</v>
      </c>
      <c r="E10" s="259">
        <f t="shared" si="4"/>
        <v>2000000</v>
      </c>
      <c r="F10" s="259">
        <f t="shared" si="4"/>
        <v>994365.07</v>
      </c>
      <c r="G10" s="162">
        <f t="shared" si="0"/>
        <v>66.335459153500182</v>
      </c>
      <c r="H10" s="162">
        <f>F10/E10*100</f>
        <v>49.718253499999996</v>
      </c>
    </row>
    <row r="11" spans="1:8" s="63" customFormat="1" x14ac:dyDescent="0.2">
      <c r="A11" s="176"/>
      <c r="B11" s="253">
        <v>3121</v>
      </c>
      <c r="C11" s="60" t="s">
        <v>44</v>
      </c>
      <c r="D11" s="264">
        <v>1498994.78</v>
      </c>
      <c r="E11" s="266">
        <v>2000000</v>
      </c>
      <c r="F11" s="4">
        <v>994365.07</v>
      </c>
      <c r="G11" s="168">
        <f t="shared" si="0"/>
        <v>66.335459153500182</v>
      </c>
      <c r="H11" s="267">
        <f t="shared" si="3"/>
        <v>49.718253499999996</v>
      </c>
    </row>
    <row r="12" spans="1:8" s="3" customFormat="1" x14ac:dyDescent="0.2">
      <c r="A12" s="175">
        <v>313</v>
      </c>
      <c r="B12" s="254"/>
      <c r="C12" s="27" t="s">
        <v>45</v>
      </c>
      <c r="D12" s="263">
        <f>D13+D14+D15</f>
        <v>5231030.47</v>
      </c>
      <c r="E12" s="259">
        <f t="shared" ref="E12" si="5">E13+E14+E15</f>
        <v>6920000</v>
      </c>
      <c r="F12" s="259">
        <f>F13+F14+F15</f>
        <v>6004138.8799999999</v>
      </c>
      <c r="G12" s="162">
        <f t="shared" si="0"/>
        <v>114.77927560226964</v>
      </c>
      <c r="H12" s="162">
        <f t="shared" si="3"/>
        <v>86.765012716762996</v>
      </c>
    </row>
    <row r="13" spans="1:8" s="75" customFormat="1" x14ac:dyDescent="0.2">
      <c r="A13" s="177"/>
      <c r="B13" s="255">
        <v>3131</v>
      </c>
      <c r="C13" s="171" t="s">
        <v>254</v>
      </c>
      <c r="D13" s="271">
        <v>4949.04</v>
      </c>
      <c r="E13" s="266">
        <v>0</v>
      </c>
      <c r="F13" s="226">
        <v>0</v>
      </c>
      <c r="G13" s="272" t="s">
        <v>203</v>
      </c>
      <c r="H13" s="269" t="s">
        <v>203</v>
      </c>
    </row>
    <row r="14" spans="1:8" s="63" customFormat="1" x14ac:dyDescent="0.2">
      <c r="A14" s="176"/>
      <c r="B14" s="253">
        <v>3132</v>
      </c>
      <c r="C14" s="60" t="s">
        <v>127</v>
      </c>
      <c r="D14" s="264">
        <v>4666632.05</v>
      </c>
      <c r="E14" s="266">
        <v>6200000</v>
      </c>
      <c r="F14" s="4">
        <v>5410707.2000000002</v>
      </c>
      <c r="G14" s="168">
        <f t="shared" ref="G14:G20" si="6">F14/D14*100</f>
        <v>115.94458577465949</v>
      </c>
      <c r="H14" s="267">
        <f t="shared" si="3"/>
        <v>87.269470967741938</v>
      </c>
    </row>
    <row r="15" spans="1:8" s="63" customFormat="1" x14ac:dyDescent="0.2">
      <c r="A15" s="176"/>
      <c r="B15" s="253">
        <v>3133</v>
      </c>
      <c r="C15" s="60" t="s">
        <v>128</v>
      </c>
      <c r="D15" s="264">
        <v>559449.38</v>
      </c>
      <c r="E15" s="266">
        <v>720000</v>
      </c>
      <c r="F15" s="4">
        <v>593431.68000000005</v>
      </c>
      <c r="G15" s="168">
        <f t="shared" si="6"/>
        <v>106.07424035397091</v>
      </c>
      <c r="H15" s="267">
        <f t="shared" si="3"/>
        <v>82.421066666666675</v>
      </c>
    </row>
    <row r="16" spans="1:8" s="3" customFormat="1" ht="12.75" customHeight="1" x14ac:dyDescent="0.2">
      <c r="A16" s="178">
        <v>32</v>
      </c>
      <c r="B16" s="254"/>
      <c r="C16" s="9" t="s">
        <v>4</v>
      </c>
      <c r="D16" s="263">
        <f t="shared" ref="D16" si="7">D17+D22+D28+D38+D40</f>
        <v>728629176.46000004</v>
      </c>
      <c r="E16" s="276">
        <f>E17+E22+E28+E38+E40</f>
        <v>740805000</v>
      </c>
      <c r="F16" s="259">
        <f>F17+F22+F28+F38+F40</f>
        <v>759292293.32000005</v>
      </c>
      <c r="G16" s="162">
        <f t="shared" si="6"/>
        <v>104.20832953862413</v>
      </c>
      <c r="H16" s="162">
        <f t="shared" si="3"/>
        <v>102.49556810766667</v>
      </c>
    </row>
    <row r="17" spans="1:8" s="3" customFormat="1" x14ac:dyDescent="0.2">
      <c r="A17" s="178">
        <v>321</v>
      </c>
      <c r="B17" s="254"/>
      <c r="C17" s="9" t="s">
        <v>8</v>
      </c>
      <c r="D17" s="263">
        <f t="shared" ref="D17" si="8">D18+D19+D20+D21</f>
        <v>2961354.36</v>
      </c>
      <c r="E17" s="259">
        <f>E18+E19+E20+E21</f>
        <v>3806000</v>
      </c>
      <c r="F17" s="259">
        <f t="shared" ref="F17" si="9">F18+F19+F20+F21</f>
        <v>3179588.7600000002</v>
      </c>
      <c r="G17" s="162">
        <f t="shared" si="6"/>
        <v>107.36941187950234</v>
      </c>
      <c r="H17" s="162">
        <f t="shared" si="3"/>
        <v>83.541480819758291</v>
      </c>
    </row>
    <row r="18" spans="1:8" s="63" customFormat="1" x14ac:dyDescent="0.2">
      <c r="A18" s="176"/>
      <c r="B18" s="253">
        <v>3211</v>
      </c>
      <c r="C18" s="61" t="s">
        <v>46</v>
      </c>
      <c r="D18" s="264">
        <v>1200940.8</v>
      </c>
      <c r="E18" s="266">
        <v>1500000</v>
      </c>
      <c r="F18" s="4">
        <v>1235532.29</v>
      </c>
      <c r="G18" s="168">
        <f t="shared" si="6"/>
        <v>102.88036595975423</v>
      </c>
      <c r="H18" s="267">
        <f t="shared" si="3"/>
        <v>82.368819333333334</v>
      </c>
    </row>
    <row r="19" spans="1:8" s="63" customFormat="1" ht="13.5" customHeight="1" x14ac:dyDescent="0.2">
      <c r="A19" s="176"/>
      <c r="B19" s="253">
        <v>3212</v>
      </c>
      <c r="C19" s="61" t="s">
        <v>47</v>
      </c>
      <c r="D19" s="264">
        <v>1324873.33</v>
      </c>
      <c r="E19" s="266">
        <v>1500000</v>
      </c>
      <c r="F19" s="4">
        <v>1428882.53</v>
      </c>
      <c r="G19" s="168">
        <f t="shared" si="6"/>
        <v>107.85050145133496</v>
      </c>
      <c r="H19" s="267">
        <f t="shared" si="3"/>
        <v>95.258835333333337</v>
      </c>
    </row>
    <row r="20" spans="1:8" s="63" customFormat="1" x14ac:dyDescent="0.2">
      <c r="A20" s="176"/>
      <c r="B20" s="252" t="s">
        <v>6</v>
      </c>
      <c r="C20" s="61" t="s">
        <v>7</v>
      </c>
      <c r="D20" s="264">
        <v>435540.23</v>
      </c>
      <c r="E20" s="266">
        <v>800000</v>
      </c>
      <c r="F20" s="4">
        <v>515173.94</v>
      </c>
      <c r="G20" s="168">
        <f t="shared" si="6"/>
        <v>118.28389308606464</v>
      </c>
      <c r="H20" s="267">
        <f t="shared" si="3"/>
        <v>64.396742500000002</v>
      </c>
    </row>
    <row r="21" spans="1:8" s="63" customFormat="1" x14ac:dyDescent="0.2">
      <c r="A21" s="176"/>
      <c r="B21" s="252">
        <v>3214</v>
      </c>
      <c r="C21" s="61" t="s">
        <v>129</v>
      </c>
      <c r="D21" s="264">
        <v>0</v>
      </c>
      <c r="E21" s="266">
        <v>6000</v>
      </c>
      <c r="F21" s="4">
        <v>0</v>
      </c>
      <c r="G21" s="268" t="s">
        <v>203</v>
      </c>
      <c r="H21" s="267">
        <f t="shared" si="3"/>
        <v>0</v>
      </c>
    </row>
    <row r="22" spans="1:8" s="3" customFormat="1" x14ac:dyDescent="0.2">
      <c r="A22" s="178">
        <v>322</v>
      </c>
      <c r="B22" s="256"/>
      <c r="C22" s="7" t="s">
        <v>48</v>
      </c>
      <c r="D22" s="263">
        <f t="shared" ref="D22" si="10">SUM(D23:D27)</f>
        <v>2326703.7000000002</v>
      </c>
      <c r="E22" s="259">
        <f>SUM(E23:E27)</f>
        <v>1833000</v>
      </c>
      <c r="F22" s="259">
        <f t="shared" ref="F22" si="11">SUM(F23:F27)</f>
        <v>1537285.9200000002</v>
      </c>
      <c r="G22" s="162">
        <f t="shared" ref="G22:G37" si="12">F22/D22*100</f>
        <v>66.071409092614587</v>
      </c>
      <c r="H22" s="162">
        <f t="shared" si="3"/>
        <v>83.867207855973831</v>
      </c>
    </row>
    <row r="23" spans="1:8" s="63" customFormat="1" x14ac:dyDescent="0.2">
      <c r="A23" s="176"/>
      <c r="B23" s="252">
        <v>3221</v>
      </c>
      <c r="C23" s="60" t="s">
        <v>49</v>
      </c>
      <c r="D23" s="264">
        <v>943714.7</v>
      </c>
      <c r="E23" s="266">
        <v>1027000</v>
      </c>
      <c r="F23" s="4">
        <v>1026314.28</v>
      </c>
      <c r="G23" s="168">
        <f t="shared" si="12"/>
        <v>108.75260075953041</v>
      </c>
      <c r="H23" s="267">
        <f t="shared" si="3"/>
        <v>99.933230769230775</v>
      </c>
    </row>
    <row r="24" spans="1:8" s="63" customFormat="1" x14ac:dyDescent="0.2">
      <c r="A24" s="176"/>
      <c r="B24" s="252">
        <v>3223</v>
      </c>
      <c r="C24" s="60" t="s">
        <v>50</v>
      </c>
      <c r="D24" s="264">
        <v>1199155.67</v>
      </c>
      <c r="E24" s="266">
        <v>600000</v>
      </c>
      <c r="F24" s="4">
        <v>372893.03</v>
      </c>
      <c r="G24" s="168">
        <f t="shared" si="12"/>
        <v>31.096298781625247</v>
      </c>
      <c r="H24" s="267">
        <f t="shared" si="3"/>
        <v>62.14883833333333</v>
      </c>
    </row>
    <row r="25" spans="1:8" s="63" customFormat="1" x14ac:dyDescent="0.2">
      <c r="A25" s="176"/>
      <c r="B25" s="252">
        <v>3224</v>
      </c>
      <c r="C25" s="79" t="s">
        <v>9</v>
      </c>
      <c r="D25" s="264">
        <v>72101.320000000007</v>
      </c>
      <c r="E25" s="266">
        <v>15000</v>
      </c>
      <c r="F25" s="4">
        <v>904.58</v>
      </c>
      <c r="G25" s="168">
        <f t="shared" si="12"/>
        <v>1.2545956162799794</v>
      </c>
      <c r="H25" s="267">
        <f t="shared" si="3"/>
        <v>6.0305333333333335</v>
      </c>
    </row>
    <row r="26" spans="1:8" s="63" customFormat="1" x14ac:dyDescent="0.2">
      <c r="A26" s="176"/>
      <c r="B26" s="252" t="s">
        <v>10</v>
      </c>
      <c r="C26" s="79" t="s">
        <v>11</v>
      </c>
      <c r="D26" s="264">
        <v>52370.35</v>
      </c>
      <c r="E26" s="266">
        <v>121000</v>
      </c>
      <c r="F26" s="4">
        <v>120430.03</v>
      </c>
      <c r="G26" s="168">
        <f t="shared" si="12"/>
        <v>229.9584211295132</v>
      </c>
      <c r="H26" s="267">
        <f t="shared" si="3"/>
        <v>99.528950413223143</v>
      </c>
    </row>
    <row r="27" spans="1:8" s="63" customFormat="1" x14ac:dyDescent="0.2">
      <c r="A27" s="176"/>
      <c r="B27" s="252">
        <v>3227</v>
      </c>
      <c r="C27" s="60" t="s">
        <v>130</v>
      </c>
      <c r="D27" s="264">
        <v>59361.66</v>
      </c>
      <c r="E27" s="266">
        <v>70000</v>
      </c>
      <c r="F27" s="4">
        <v>16744</v>
      </c>
      <c r="G27" s="168">
        <f t="shared" si="12"/>
        <v>28.206758368953967</v>
      </c>
      <c r="H27" s="267">
        <f>F27/E27*100</f>
        <v>23.919999999999998</v>
      </c>
    </row>
    <row r="28" spans="1:8" s="3" customFormat="1" x14ac:dyDescent="0.2">
      <c r="A28" s="178">
        <v>323</v>
      </c>
      <c r="B28" s="257"/>
      <c r="C28" s="7" t="s">
        <v>12</v>
      </c>
      <c r="D28" s="263">
        <f t="shared" ref="D28" si="13">SUM(D29:D37)</f>
        <v>29924884.760000002</v>
      </c>
      <c r="E28" s="259">
        <f>SUM(E29:E37)</f>
        <v>45648000</v>
      </c>
      <c r="F28" s="259">
        <f t="shared" ref="F28" si="14">SUM(F29:F37)</f>
        <v>44593012.520000003</v>
      </c>
      <c r="G28" s="162">
        <f t="shared" si="12"/>
        <v>149.01648871044807</v>
      </c>
      <c r="H28" s="162">
        <f t="shared" si="3"/>
        <v>97.688863739922894</v>
      </c>
    </row>
    <row r="29" spans="1:8" s="63" customFormat="1" x14ac:dyDescent="0.2">
      <c r="A29" s="176"/>
      <c r="B29" s="253">
        <v>3231</v>
      </c>
      <c r="C29" s="60" t="s">
        <v>51</v>
      </c>
      <c r="D29" s="264">
        <v>1092137.26</v>
      </c>
      <c r="E29" s="266">
        <v>1800000</v>
      </c>
      <c r="F29" s="4">
        <v>1779743.91</v>
      </c>
      <c r="G29" s="168">
        <f t="shared" si="12"/>
        <v>162.95972815724645</v>
      </c>
      <c r="H29" s="267">
        <f t="shared" si="3"/>
        <v>98.874661666666668</v>
      </c>
    </row>
    <row r="30" spans="1:8" s="63" customFormat="1" x14ac:dyDescent="0.2">
      <c r="A30" s="176"/>
      <c r="B30" s="253">
        <v>3232</v>
      </c>
      <c r="C30" s="79" t="s">
        <v>13</v>
      </c>
      <c r="D30" s="264">
        <v>1944223.27</v>
      </c>
      <c r="E30" s="266">
        <v>3300000</v>
      </c>
      <c r="F30" s="4">
        <v>2957565.3</v>
      </c>
      <c r="G30" s="168">
        <f t="shared" si="12"/>
        <v>152.12066153287014</v>
      </c>
      <c r="H30" s="267">
        <f t="shared" si="3"/>
        <v>89.623190909090894</v>
      </c>
    </row>
    <row r="31" spans="1:8" s="63" customFormat="1" x14ac:dyDescent="0.2">
      <c r="A31" s="176"/>
      <c r="B31" s="55">
        <v>3233</v>
      </c>
      <c r="C31" s="91" t="s">
        <v>52</v>
      </c>
      <c r="D31" s="264">
        <v>3546447.92</v>
      </c>
      <c r="E31" s="266">
        <v>12608000</v>
      </c>
      <c r="F31" s="4">
        <v>11531106.869999999</v>
      </c>
      <c r="G31" s="168">
        <f t="shared" si="12"/>
        <v>325.14524758621013</v>
      </c>
      <c r="H31" s="267">
        <f t="shared" si="3"/>
        <v>91.458652204949232</v>
      </c>
    </row>
    <row r="32" spans="1:8" s="63" customFormat="1" x14ac:dyDescent="0.2">
      <c r="A32" s="176"/>
      <c r="B32" s="253">
        <v>3234</v>
      </c>
      <c r="C32" s="61" t="s">
        <v>53</v>
      </c>
      <c r="D32" s="264">
        <v>1594947.61</v>
      </c>
      <c r="E32" s="266">
        <v>266000</v>
      </c>
      <c r="F32" s="4">
        <v>265813.34999999998</v>
      </c>
      <c r="G32" s="168">
        <f t="shared" si="12"/>
        <v>16.665961209848138</v>
      </c>
      <c r="H32" s="267">
        <f t="shared" si="3"/>
        <v>99.929830827067661</v>
      </c>
    </row>
    <row r="33" spans="1:8" s="63" customFormat="1" x14ac:dyDescent="0.2">
      <c r="A33" s="176"/>
      <c r="B33" s="253">
        <v>3235</v>
      </c>
      <c r="C33" s="61" t="s">
        <v>54</v>
      </c>
      <c r="D33" s="264">
        <v>2569269.0099999998</v>
      </c>
      <c r="E33" s="266">
        <v>7460000</v>
      </c>
      <c r="F33" s="4">
        <v>7381483.3899999997</v>
      </c>
      <c r="G33" s="168">
        <f t="shared" si="12"/>
        <v>287.2989695228527</v>
      </c>
      <c r="H33" s="267">
        <f t="shared" si="3"/>
        <v>98.947498525469172</v>
      </c>
    </row>
    <row r="34" spans="1:8" s="63" customFormat="1" x14ac:dyDescent="0.2">
      <c r="A34" s="176"/>
      <c r="B34" s="253">
        <v>3236</v>
      </c>
      <c r="C34" s="61" t="s">
        <v>55</v>
      </c>
      <c r="D34" s="264">
        <v>7745</v>
      </c>
      <c r="E34" s="266">
        <v>500000</v>
      </c>
      <c r="F34" s="4">
        <v>497367.69</v>
      </c>
      <c r="G34" s="168">
        <f t="shared" si="12"/>
        <v>6421.7907036797942</v>
      </c>
      <c r="H34" s="267">
        <f t="shared" si="3"/>
        <v>99.473538000000005</v>
      </c>
    </row>
    <row r="35" spans="1:8" s="63" customFormat="1" x14ac:dyDescent="0.2">
      <c r="A35" s="176"/>
      <c r="B35" s="253">
        <v>3237</v>
      </c>
      <c r="C35" s="79" t="s">
        <v>14</v>
      </c>
      <c r="D35" s="264">
        <v>17816492.41</v>
      </c>
      <c r="E35" s="266">
        <v>18334000</v>
      </c>
      <c r="F35" s="4">
        <v>18672046.039999999</v>
      </c>
      <c r="G35" s="168">
        <f t="shared" si="12"/>
        <v>104.8020317934174</v>
      </c>
      <c r="H35" s="267">
        <f t="shared" si="3"/>
        <v>101.84382044289298</v>
      </c>
    </row>
    <row r="36" spans="1:8" s="63" customFormat="1" x14ac:dyDescent="0.2">
      <c r="A36" s="176"/>
      <c r="B36" s="253">
        <v>3238</v>
      </c>
      <c r="C36" s="79" t="s">
        <v>15</v>
      </c>
      <c r="D36" s="264">
        <v>389700</v>
      </c>
      <c r="E36" s="266">
        <v>790000</v>
      </c>
      <c r="F36" s="4">
        <v>788694.38</v>
      </c>
      <c r="G36" s="168">
        <f t="shared" si="12"/>
        <v>202.38500898126765</v>
      </c>
      <c r="H36" s="267">
        <f t="shared" si="3"/>
        <v>99.834731645569619</v>
      </c>
    </row>
    <row r="37" spans="1:8" s="63" customFormat="1" ht="13.5" customHeight="1" x14ac:dyDescent="0.2">
      <c r="A37" s="176"/>
      <c r="B37" s="253">
        <v>3239</v>
      </c>
      <c r="C37" s="79" t="s">
        <v>56</v>
      </c>
      <c r="D37" s="264">
        <v>963922.28</v>
      </c>
      <c r="E37" s="266">
        <v>590000</v>
      </c>
      <c r="F37" s="4">
        <v>719191.59</v>
      </c>
      <c r="G37" s="168">
        <f t="shared" si="12"/>
        <v>74.610952036506504</v>
      </c>
      <c r="H37" s="267">
        <f t="shared" si="3"/>
        <v>121.89687966101694</v>
      </c>
    </row>
    <row r="38" spans="1:8" s="3" customFormat="1" ht="13.5" hidden="1" customHeight="1" x14ac:dyDescent="0.2">
      <c r="A38" s="175">
        <v>324</v>
      </c>
      <c r="B38" s="255"/>
      <c r="C38" s="44" t="s">
        <v>131</v>
      </c>
      <c r="D38" s="263">
        <f t="shared" ref="D38:F38" si="15">D39</f>
        <v>0</v>
      </c>
      <c r="E38" s="259">
        <f t="shared" si="15"/>
        <v>0</v>
      </c>
      <c r="F38" s="259">
        <f t="shared" si="15"/>
        <v>0</v>
      </c>
      <c r="G38" s="270" t="s">
        <v>203</v>
      </c>
      <c r="H38" s="270" t="s">
        <v>203</v>
      </c>
    </row>
    <row r="39" spans="1:8" s="63" customFormat="1" ht="13.5" hidden="1" customHeight="1" x14ac:dyDescent="0.2">
      <c r="A39" s="176"/>
      <c r="B39" s="253">
        <v>3241</v>
      </c>
      <c r="C39" s="60" t="s">
        <v>131</v>
      </c>
      <c r="D39" s="264">
        <v>0</v>
      </c>
      <c r="E39" s="266">
        <v>0</v>
      </c>
      <c r="F39" s="4">
        <v>0</v>
      </c>
      <c r="G39" s="268" t="s">
        <v>203</v>
      </c>
      <c r="H39" s="269" t="s">
        <v>203</v>
      </c>
    </row>
    <row r="40" spans="1:8" s="3" customFormat="1" ht="13.5" customHeight="1" x14ac:dyDescent="0.2">
      <c r="A40" s="175">
        <v>329</v>
      </c>
      <c r="B40" s="255"/>
      <c r="C40" s="44" t="s">
        <v>57</v>
      </c>
      <c r="D40" s="263">
        <f>SUM(D41:D47)</f>
        <v>693416233.63999999</v>
      </c>
      <c r="E40" s="259">
        <f>SUM(E41:E47)</f>
        <v>689518000</v>
      </c>
      <c r="F40" s="259">
        <f>SUM(F41:F47)</f>
        <v>709982406.12</v>
      </c>
      <c r="G40" s="162">
        <f t="shared" ref="G40:G45" si="16">F40/D40*100</f>
        <v>102.38906614473649</v>
      </c>
      <c r="H40" s="162">
        <f t="shared" si="3"/>
        <v>102.96792920851958</v>
      </c>
    </row>
    <row r="41" spans="1:8" s="63" customFormat="1" ht="13.5" customHeight="1" x14ac:dyDescent="0.2">
      <c r="A41" s="176"/>
      <c r="B41" s="258">
        <v>3291</v>
      </c>
      <c r="C41" s="66" t="s">
        <v>86</v>
      </c>
      <c r="D41" s="264">
        <v>194893.78</v>
      </c>
      <c r="E41" s="266">
        <v>210000</v>
      </c>
      <c r="F41" s="4">
        <v>206025.3</v>
      </c>
      <c r="G41" s="168">
        <f t="shared" si="16"/>
        <v>105.71158299664565</v>
      </c>
      <c r="H41" s="267">
        <f t="shared" si="3"/>
        <v>98.107285714285709</v>
      </c>
    </row>
    <row r="42" spans="1:8" s="63" customFormat="1" ht="13.5" customHeight="1" x14ac:dyDescent="0.2">
      <c r="A42" s="176"/>
      <c r="B42" s="253">
        <v>3292</v>
      </c>
      <c r="C42" s="60" t="s">
        <v>58</v>
      </c>
      <c r="D42" s="264">
        <v>72546.89</v>
      </c>
      <c r="E42" s="266">
        <v>213000</v>
      </c>
      <c r="F42" s="4">
        <v>212399.92</v>
      </c>
      <c r="G42" s="168">
        <f t="shared" si="16"/>
        <v>292.77605146133766</v>
      </c>
      <c r="H42" s="267">
        <f t="shared" si="3"/>
        <v>99.718272300469494</v>
      </c>
    </row>
    <row r="43" spans="1:8" s="63" customFormat="1" ht="13.5" customHeight="1" x14ac:dyDescent="0.2">
      <c r="A43" s="176"/>
      <c r="B43" s="253">
        <v>3293</v>
      </c>
      <c r="C43" s="60" t="s">
        <v>59</v>
      </c>
      <c r="D43" s="264">
        <v>188903.09</v>
      </c>
      <c r="E43" s="266">
        <v>75000</v>
      </c>
      <c r="F43" s="4">
        <v>74376.83</v>
      </c>
      <c r="G43" s="168">
        <f t="shared" si="16"/>
        <v>39.373008668095373</v>
      </c>
      <c r="H43" s="267">
        <f t="shared" si="3"/>
        <v>99.169106666666679</v>
      </c>
    </row>
    <row r="44" spans="1:8" s="63" customFormat="1" ht="13.5" customHeight="1" x14ac:dyDescent="0.2">
      <c r="A44" s="176"/>
      <c r="B44" s="253">
        <v>3294</v>
      </c>
      <c r="C44" s="60" t="s">
        <v>213</v>
      </c>
      <c r="D44" s="264">
        <v>6222.78</v>
      </c>
      <c r="E44" s="266">
        <v>15000</v>
      </c>
      <c r="F44" s="4">
        <v>14423.65</v>
      </c>
      <c r="G44" s="168">
        <f t="shared" si="16"/>
        <v>231.78788258623962</v>
      </c>
      <c r="H44" s="267">
        <f t="shared" si="3"/>
        <v>96.157666666666657</v>
      </c>
    </row>
    <row r="45" spans="1:8" s="63" customFormat="1" ht="13.5" customHeight="1" x14ac:dyDescent="0.2">
      <c r="A45" s="176"/>
      <c r="B45" s="253">
        <v>3295</v>
      </c>
      <c r="C45" s="60" t="s">
        <v>132</v>
      </c>
      <c r="D45" s="264">
        <v>273092</v>
      </c>
      <c r="E45" s="266">
        <v>89000</v>
      </c>
      <c r="F45" s="4">
        <v>88258.55</v>
      </c>
      <c r="G45" s="168">
        <f t="shared" si="16"/>
        <v>32.31824806292385</v>
      </c>
      <c r="H45" s="267">
        <f t="shared" si="3"/>
        <v>99.166910112359545</v>
      </c>
    </row>
    <row r="46" spans="1:8" s="63" customFormat="1" ht="13.5" customHeight="1" x14ac:dyDescent="0.2">
      <c r="A46" s="176"/>
      <c r="B46" s="253">
        <v>3296</v>
      </c>
      <c r="C46" s="60" t="s">
        <v>226</v>
      </c>
      <c r="D46" s="264">
        <v>0</v>
      </c>
      <c r="E46" s="266">
        <v>1000</v>
      </c>
      <c r="F46" s="4">
        <v>116879.08</v>
      </c>
      <c r="G46" s="268" t="s">
        <v>203</v>
      </c>
      <c r="H46" s="269" t="s">
        <v>203</v>
      </c>
    </row>
    <row r="47" spans="1:8" s="63" customFormat="1" ht="13.5" customHeight="1" x14ac:dyDescent="0.2">
      <c r="A47" s="176"/>
      <c r="B47" s="253">
        <v>3299</v>
      </c>
      <c r="C47" s="60" t="s">
        <v>57</v>
      </c>
      <c r="D47" s="264">
        <v>692680575.10000002</v>
      </c>
      <c r="E47" s="266">
        <v>688915000</v>
      </c>
      <c r="F47" s="4">
        <v>709270042.78999996</v>
      </c>
      <c r="G47" s="168">
        <f t="shared" ref="G47:G54" si="17">F47/D47*100</f>
        <v>102.39496649485298</v>
      </c>
      <c r="H47" s="267">
        <f t="shared" si="3"/>
        <v>102.954652285115</v>
      </c>
    </row>
    <row r="48" spans="1:8" s="3" customFormat="1" ht="13.5" customHeight="1" x14ac:dyDescent="0.2">
      <c r="A48" s="178">
        <v>34</v>
      </c>
      <c r="B48" s="257"/>
      <c r="C48" s="9" t="s">
        <v>16</v>
      </c>
      <c r="D48" s="263">
        <f t="shared" ref="D48:F48" si="18">D49</f>
        <v>596044.71</v>
      </c>
      <c r="E48" s="259">
        <f t="shared" si="18"/>
        <v>978000</v>
      </c>
      <c r="F48" s="259">
        <f t="shared" si="18"/>
        <v>848180.54999999993</v>
      </c>
      <c r="G48" s="162">
        <f t="shared" si="17"/>
        <v>142.30149781884651</v>
      </c>
      <c r="H48" s="162">
        <f t="shared" si="3"/>
        <v>86.726027607361956</v>
      </c>
    </row>
    <row r="49" spans="1:8" s="3" customFormat="1" ht="13.5" customHeight="1" x14ac:dyDescent="0.2">
      <c r="A49" s="175">
        <v>343</v>
      </c>
      <c r="B49" s="245"/>
      <c r="C49" s="44" t="s">
        <v>64</v>
      </c>
      <c r="D49" s="263">
        <f>SUM(D50:D52)</f>
        <v>596044.71</v>
      </c>
      <c r="E49" s="259">
        <f>SUM(E50:E52)</f>
        <v>978000</v>
      </c>
      <c r="F49" s="259">
        <f>SUM(F50:F52)</f>
        <v>848180.54999999993</v>
      </c>
      <c r="G49" s="162">
        <f t="shared" si="17"/>
        <v>142.30149781884651</v>
      </c>
      <c r="H49" s="162">
        <f t="shared" si="3"/>
        <v>86.726027607361956</v>
      </c>
    </row>
    <row r="50" spans="1:8" s="63" customFormat="1" ht="13.5" customHeight="1" x14ac:dyDescent="0.2">
      <c r="A50" s="176"/>
      <c r="B50" s="176">
        <v>3431</v>
      </c>
      <c r="C50" s="66" t="s">
        <v>65</v>
      </c>
      <c r="D50" s="264">
        <v>134635.19</v>
      </c>
      <c r="E50" s="266">
        <v>715000</v>
      </c>
      <c r="F50" s="4">
        <v>641478.94999999995</v>
      </c>
      <c r="G50" s="168">
        <f t="shared" si="17"/>
        <v>476.45712090576018</v>
      </c>
      <c r="H50" s="267">
        <f t="shared" si="3"/>
        <v>89.717335664335664</v>
      </c>
    </row>
    <row r="51" spans="1:8" s="63" customFormat="1" ht="14.25" customHeight="1" x14ac:dyDescent="0.2">
      <c r="A51" s="176"/>
      <c r="B51" s="67">
        <v>3432</v>
      </c>
      <c r="C51" s="66" t="s">
        <v>146</v>
      </c>
      <c r="D51" s="264">
        <v>458069.73</v>
      </c>
      <c r="E51" s="266">
        <v>251000</v>
      </c>
      <c r="F51" s="4">
        <v>206320.51</v>
      </c>
      <c r="G51" s="168">
        <f t="shared" si="17"/>
        <v>45.041288801161343</v>
      </c>
      <c r="H51" s="267">
        <f t="shared" si="3"/>
        <v>82.19940637450199</v>
      </c>
    </row>
    <row r="52" spans="1:8" s="63" customFormat="1" ht="13.5" customHeight="1" x14ac:dyDescent="0.2">
      <c r="A52" s="176"/>
      <c r="B52" s="176">
        <v>3433</v>
      </c>
      <c r="C52" s="66" t="s">
        <v>81</v>
      </c>
      <c r="D52" s="264">
        <v>3339.79</v>
      </c>
      <c r="E52" s="266">
        <v>12000</v>
      </c>
      <c r="F52" s="4">
        <v>381.09</v>
      </c>
      <c r="G52" s="168">
        <f t="shared" si="17"/>
        <v>11.410597672308738</v>
      </c>
      <c r="H52" s="267">
        <f t="shared" si="3"/>
        <v>3.1757500000000003</v>
      </c>
    </row>
    <row r="53" spans="1:8" s="3" customFormat="1" ht="12" customHeight="1" x14ac:dyDescent="0.2">
      <c r="A53" s="178">
        <v>35</v>
      </c>
      <c r="B53" s="244"/>
      <c r="C53" s="9" t="s">
        <v>17</v>
      </c>
      <c r="D53" s="263">
        <f>D54+D57</f>
        <v>10406323.880000001</v>
      </c>
      <c r="E53" s="259">
        <f>E54+E57</f>
        <v>37877000</v>
      </c>
      <c r="F53" s="259">
        <f>F54+F57</f>
        <v>38786887.359999999</v>
      </c>
      <c r="G53" s="162">
        <f t="shared" si="17"/>
        <v>372.72419931638717</v>
      </c>
      <c r="H53" s="162">
        <f t="shared" si="3"/>
        <v>102.4022160149959</v>
      </c>
    </row>
    <row r="54" spans="1:8" s="3" customFormat="1" ht="13.5" customHeight="1" x14ac:dyDescent="0.2">
      <c r="A54" s="178">
        <v>351</v>
      </c>
      <c r="B54" s="244"/>
      <c r="C54" s="9" t="s">
        <v>0</v>
      </c>
      <c r="D54" s="263">
        <f>D56</f>
        <v>503038.43</v>
      </c>
      <c r="E54" s="259">
        <f>E55+E56</f>
        <v>3355000</v>
      </c>
      <c r="F54" s="259">
        <f>F55+F56</f>
        <v>4733733.4400000004</v>
      </c>
      <c r="G54" s="162">
        <f t="shared" si="17"/>
        <v>941.02819142465921</v>
      </c>
      <c r="H54" s="162">
        <f t="shared" si="3"/>
        <v>141.09488643815203</v>
      </c>
    </row>
    <row r="55" spans="1:8" s="3" customFormat="1" ht="25.5" customHeight="1" x14ac:dyDescent="0.2">
      <c r="A55" s="178"/>
      <c r="B55" s="176">
        <v>3511</v>
      </c>
      <c r="C55" s="334" t="s">
        <v>243</v>
      </c>
      <c r="D55" s="264">
        <v>0</v>
      </c>
      <c r="E55" s="266">
        <v>0</v>
      </c>
      <c r="F55" s="4">
        <v>200000</v>
      </c>
      <c r="G55" s="272" t="s">
        <v>203</v>
      </c>
      <c r="H55" s="269" t="s">
        <v>203</v>
      </c>
    </row>
    <row r="56" spans="1:8" s="63" customFormat="1" ht="13.5" customHeight="1" x14ac:dyDescent="0.2">
      <c r="A56" s="176"/>
      <c r="B56" s="252" t="s">
        <v>18</v>
      </c>
      <c r="C56" s="61" t="s">
        <v>0</v>
      </c>
      <c r="D56" s="264">
        <v>503038.43</v>
      </c>
      <c r="E56" s="266">
        <v>3355000</v>
      </c>
      <c r="F56" s="4">
        <v>4533733.4400000004</v>
      </c>
      <c r="G56" s="277">
        <f t="shared" ref="G56:G64" si="19">F56/D56*100</f>
        <v>901.26979761764937</v>
      </c>
      <c r="H56" s="267">
        <f t="shared" si="3"/>
        <v>135.13363457526083</v>
      </c>
    </row>
    <row r="57" spans="1:8" s="3" customFormat="1" ht="26.25" customHeight="1" x14ac:dyDescent="0.2">
      <c r="A57" s="174">
        <v>352</v>
      </c>
      <c r="B57" s="244"/>
      <c r="C57" s="46" t="s">
        <v>147</v>
      </c>
      <c r="D57" s="263">
        <f t="shared" ref="D57" si="20">D58+D59</f>
        <v>9903285.4500000011</v>
      </c>
      <c r="E57" s="259">
        <f t="shared" ref="E57:F57" si="21">E58+E59</f>
        <v>34522000</v>
      </c>
      <c r="F57" s="259">
        <f t="shared" si="21"/>
        <v>34053153.920000002</v>
      </c>
      <c r="G57" s="162">
        <f t="shared" si="19"/>
        <v>343.85713803695313</v>
      </c>
      <c r="H57" s="162">
        <f t="shared" si="3"/>
        <v>98.641891895023477</v>
      </c>
    </row>
    <row r="58" spans="1:8" s="63" customFormat="1" ht="13.5" customHeight="1" x14ac:dyDescent="0.2">
      <c r="A58" s="176"/>
      <c r="B58" s="242">
        <v>3522</v>
      </c>
      <c r="C58" s="61" t="s">
        <v>2</v>
      </c>
      <c r="D58" s="264">
        <v>9888938.7100000009</v>
      </c>
      <c r="E58" s="266">
        <v>34282000</v>
      </c>
      <c r="F58" s="4">
        <v>33956320.719999999</v>
      </c>
      <c r="G58" s="168">
        <f t="shared" si="19"/>
        <v>343.37679417167703</v>
      </c>
      <c r="H58" s="267">
        <f t="shared" si="3"/>
        <v>99.04999918324485</v>
      </c>
    </row>
    <row r="59" spans="1:8" s="63" customFormat="1" ht="13.5" customHeight="1" x14ac:dyDescent="0.2">
      <c r="A59" s="176"/>
      <c r="B59" s="242">
        <v>3523</v>
      </c>
      <c r="C59" s="61" t="s">
        <v>133</v>
      </c>
      <c r="D59" s="264">
        <v>14346.74</v>
      </c>
      <c r="E59" s="266">
        <v>240000</v>
      </c>
      <c r="F59" s="4">
        <v>96833.2</v>
      </c>
      <c r="G59" s="168">
        <f t="shared" si="19"/>
        <v>674.94915221158249</v>
      </c>
      <c r="H59" s="267">
        <f t="shared" si="3"/>
        <v>40.347166666666666</v>
      </c>
    </row>
    <row r="60" spans="1:8" s="3" customFormat="1" ht="12" customHeight="1" x14ac:dyDescent="0.2">
      <c r="A60" s="178">
        <v>36</v>
      </c>
      <c r="B60" s="246"/>
      <c r="C60" s="11" t="s">
        <v>215</v>
      </c>
      <c r="D60" s="263">
        <f t="shared" ref="D60:F60" si="22">D61</f>
        <v>326875768.81</v>
      </c>
      <c r="E60" s="259">
        <f t="shared" si="22"/>
        <v>544658000</v>
      </c>
      <c r="F60" s="259">
        <f t="shared" si="22"/>
        <v>514077406.90999997</v>
      </c>
      <c r="G60" s="162">
        <f t="shared" si="19"/>
        <v>157.26996491098515</v>
      </c>
      <c r="H60" s="162">
        <f t="shared" si="3"/>
        <v>94.385358685633918</v>
      </c>
    </row>
    <row r="61" spans="1:8" s="3" customFormat="1" ht="12.75" customHeight="1" x14ac:dyDescent="0.2">
      <c r="A61" s="178">
        <v>363</v>
      </c>
      <c r="B61" s="246"/>
      <c r="C61" s="27" t="s">
        <v>134</v>
      </c>
      <c r="D61" s="263">
        <f t="shared" ref="D61" si="23">D62+D63</f>
        <v>326875768.81</v>
      </c>
      <c r="E61" s="259">
        <f t="shared" ref="E61:F61" si="24">E62+E63</f>
        <v>544658000</v>
      </c>
      <c r="F61" s="259">
        <f t="shared" si="24"/>
        <v>514077406.90999997</v>
      </c>
      <c r="G61" s="162">
        <f t="shared" si="19"/>
        <v>157.26996491098515</v>
      </c>
      <c r="H61" s="162">
        <f t="shared" si="3"/>
        <v>94.385358685633918</v>
      </c>
    </row>
    <row r="62" spans="1:8" s="63" customFormat="1" ht="12" customHeight="1" x14ac:dyDescent="0.2">
      <c r="A62" s="176"/>
      <c r="B62" s="159">
        <v>3631</v>
      </c>
      <c r="C62" s="60" t="s">
        <v>178</v>
      </c>
      <c r="D62" s="264">
        <v>5913407.3899999997</v>
      </c>
      <c r="E62" s="266">
        <v>73587500</v>
      </c>
      <c r="F62" s="4">
        <v>9256693.5800000001</v>
      </c>
      <c r="G62" s="168">
        <f t="shared" si="19"/>
        <v>156.53738985840445</v>
      </c>
      <c r="H62" s="267">
        <f t="shared" si="3"/>
        <v>12.57916572787498</v>
      </c>
    </row>
    <row r="63" spans="1:8" s="63" customFormat="1" ht="13.5" customHeight="1" x14ac:dyDescent="0.2">
      <c r="A63" s="176"/>
      <c r="B63" s="159" t="s">
        <v>19</v>
      </c>
      <c r="C63" s="79" t="s">
        <v>135</v>
      </c>
      <c r="D63" s="264">
        <v>320962361.42000002</v>
      </c>
      <c r="E63" s="266">
        <v>471070500</v>
      </c>
      <c r="F63" s="4">
        <v>504820713.32999998</v>
      </c>
      <c r="G63" s="168">
        <f t="shared" si="19"/>
        <v>157.28346186654872</v>
      </c>
      <c r="H63" s="267">
        <f t="shared" si="3"/>
        <v>107.16457798355023</v>
      </c>
    </row>
    <row r="64" spans="1:8" s="62" customFormat="1" ht="24.6" customHeight="1" x14ac:dyDescent="0.2">
      <c r="A64" s="158">
        <v>37</v>
      </c>
      <c r="B64" s="247"/>
      <c r="C64" s="65" t="s">
        <v>175</v>
      </c>
      <c r="D64" s="263">
        <f>D65+D67</f>
        <v>160643.5</v>
      </c>
      <c r="E64" s="259">
        <f>E65+E67</f>
        <v>207000</v>
      </c>
      <c r="F64" s="259">
        <f>F65+F67</f>
        <v>124117.5</v>
      </c>
      <c r="G64" s="162">
        <f t="shared" si="19"/>
        <v>77.26269659214347</v>
      </c>
      <c r="H64" s="162">
        <f t="shared" si="3"/>
        <v>59.960144927536227</v>
      </c>
    </row>
    <row r="65" spans="1:8" s="62" customFormat="1" ht="13.5" customHeight="1" x14ac:dyDescent="0.2">
      <c r="A65" s="158">
        <v>371</v>
      </c>
      <c r="B65" s="247"/>
      <c r="C65" s="65" t="s">
        <v>233</v>
      </c>
      <c r="D65" s="263">
        <f>D66</f>
        <v>0</v>
      </c>
      <c r="E65" s="259">
        <f>E66</f>
        <v>7000</v>
      </c>
      <c r="F65" s="259">
        <f>F66</f>
        <v>6780</v>
      </c>
      <c r="G65" s="270" t="s">
        <v>203</v>
      </c>
      <c r="H65" s="162">
        <f t="shared" si="3"/>
        <v>96.857142857142847</v>
      </c>
    </row>
    <row r="66" spans="1:8" s="62" customFormat="1" ht="24.75" customHeight="1" x14ac:dyDescent="0.2">
      <c r="A66" s="158"/>
      <c r="B66" s="159">
        <v>3712</v>
      </c>
      <c r="C66" s="66" t="s">
        <v>232</v>
      </c>
      <c r="D66" s="271">
        <v>0</v>
      </c>
      <c r="E66" s="266">
        <v>7000</v>
      </c>
      <c r="F66" s="226">
        <v>6780</v>
      </c>
      <c r="G66" s="272" t="s">
        <v>203</v>
      </c>
      <c r="H66" s="267">
        <f t="shared" si="3"/>
        <v>96.857142857142847</v>
      </c>
    </row>
    <row r="67" spans="1:8" s="62" customFormat="1" ht="13.5" customHeight="1" x14ac:dyDescent="0.2">
      <c r="A67" s="158">
        <v>372</v>
      </c>
      <c r="B67" s="247"/>
      <c r="C67" s="59" t="s">
        <v>184</v>
      </c>
      <c r="D67" s="263">
        <f t="shared" ref="D67:F67" si="25">D68</f>
        <v>160643.5</v>
      </c>
      <c r="E67" s="259">
        <f t="shared" si="25"/>
        <v>200000</v>
      </c>
      <c r="F67" s="259">
        <f t="shared" si="25"/>
        <v>117337.5</v>
      </c>
      <c r="G67" s="162">
        <f t="shared" ref="G67:G76" si="26">F67/D67*100</f>
        <v>73.042171018435226</v>
      </c>
      <c r="H67" s="162">
        <f t="shared" si="3"/>
        <v>58.668750000000003</v>
      </c>
    </row>
    <row r="68" spans="1:8" s="63" customFormat="1" ht="13.5" customHeight="1" x14ac:dyDescent="0.2">
      <c r="A68" s="176"/>
      <c r="B68" s="159">
        <v>3721</v>
      </c>
      <c r="C68" s="60" t="s">
        <v>177</v>
      </c>
      <c r="D68" s="264">
        <v>160643.5</v>
      </c>
      <c r="E68" s="266">
        <v>200000</v>
      </c>
      <c r="F68" s="4">
        <v>117337.5</v>
      </c>
      <c r="G68" s="168">
        <f t="shared" si="26"/>
        <v>73.042171018435226</v>
      </c>
      <c r="H68" s="267">
        <f t="shared" si="3"/>
        <v>58.668750000000003</v>
      </c>
    </row>
    <row r="69" spans="1:8" s="3" customFormat="1" ht="13.5" customHeight="1" x14ac:dyDescent="0.2">
      <c r="A69" s="175">
        <v>38</v>
      </c>
      <c r="B69" s="244"/>
      <c r="C69" s="48" t="s">
        <v>60</v>
      </c>
      <c r="D69" s="263">
        <f>D70+D72+D75</f>
        <v>41972222.469999999</v>
      </c>
      <c r="E69" s="259">
        <f>E70+E72+E75</f>
        <v>258810000</v>
      </c>
      <c r="F69" s="259">
        <f>F70+F72+F75</f>
        <v>241968931.10999995</v>
      </c>
      <c r="G69" s="162">
        <f t="shared" si="26"/>
        <v>576.49778084291177</v>
      </c>
      <c r="H69" s="162">
        <f t="shared" si="3"/>
        <v>93.492883238669279</v>
      </c>
    </row>
    <row r="70" spans="1:8" s="3" customFormat="1" ht="13.5" customHeight="1" x14ac:dyDescent="0.2">
      <c r="A70" s="175">
        <v>381</v>
      </c>
      <c r="B70" s="244"/>
      <c r="C70" s="48" t="s">
        <v>39</v>
      </c>
      <c r="D70" s="263">
        <f t="shared" ref="D70:F70" si="27">D71</f>
        <v>2100689.48</v>
      </c>
      <c r="E70" s="259">
        <f t="shared" si="27"/>
        <v>3129000</v>
      </c>
      <c r="F70" s="259">
        <f t="shared" si="27"/>
        <v>2492881.89</v>
      </c>
      <c r="G70" s="162">
        <f t="shared" si="26"/>
        <v>118.66969934080882</v>
      </c>
      <c r="H70" s="162">
        <f t="shared" si="3"/>
        <v>79.670242569511032</v>
      </c>
    </row>
    <row r="71" spans="1:8" s="63" customFormat="1" ht="13.5" customHeight="1" x14ac:dyDescent="0.2">
      <c r="A71" s="176"/>
      <c r="B71" s="242">
        <v>3811</v>
      </c>
      <c r="C71" s="61" t="s">
        <v>20</v>
      </c>
      <c r="D71" s="264">
        <v>2100689.48</v>
      </c>
      <c r="E71" s="266">
        <v>3129000</v>
      </c>
      <c r="F71" s="4">
        <v>2492881.89</v>
      </c>
      <c r="G71" s="168">
        <f t="shared" si="26"/>
        <v>118.66969934080882</v>
      </c>
      <c r="H71" s="267">
        <f t="shared" ref="H71:H92" si="28">F71/E71*100</f>
        <v>79.670242569511032</v>
      </c>
    </row>
    <row r="72" spans="1:8" s="3" customFormat="1" ht="13.5" customHeight="1" x14ac:dyDescent="0.2">
      <c r="A72" s="175">
        <v>382</v>
      </c>
      <c r="B72" s="243"/>
      <c r="C72" s="48" t="s">
        <v>85</v>
      </c>
      <c r="D72" s="263">
        <f t="shared" ref="D72" si="29">D73+D74</f>
        <v>13733561.74</v>
      </c>
      <c r="E72" s="259">
        <f t="shared" ref="E72:F72" si="30">E73+E74</f>
        <v>236186000</v>
      </c>
      <c r="F72" s="259">
        <f t="shared" si="30"/>
        <v>225583183.35999998</v>
      </c>
      <c r="G72" s="162">
        <f t="shared" si="26"/>
        <v>1642.5686768711464</v>
      </c>
      <c r="H72" s="162">
        <f t="shared" si="28"/>
        <v>95.510819167943907</v>
      </c>
    </row>
    <row r="73" spans="1:8" s="63" customFormat="1" ht="13.5" customHeight="1" x14ac:dyDescent="0.2">
      <c r="A73" s="176"/>
      <c r="B73" s="242">
        <v>3821</v>
      </c>
      <c r="C73" s="61" t="s">
        <v>123</v>
      </c>
      <c r="D73" s="264">
        <v>71828.23</v>
      </c>
      <c r="E73" s="266">
        <v>43220000</v>
      </c>
      <c r="F73" s="4">
        <v>43123584.789999999</v>
      </c>
      <c r="G73" s="270" t="s">
        <v>203</v>
      </c>
      <c r="H73" s="267">
        <f t="shared" si="28"/>
        <v>99.77691992133272</v>
      </c>
    </row>
    <row r="74" spans="1:8" s="63" customFormat="1" ht="13.5" customHeight="1" x14ac:dyDescent="0.2">
      <c r="A74" s="176"/>
      <c r="B74" s="242">
        <v>3822</v>
      </c>
      <c r="C74" s="61" t="s">
        <v>84</v>
      </c>
      <c r="D74" s="264">
        <v>13661733.51</v>
      </c>
      <c r="E74" s="266">
        <v>192966000</v>
      </c>
      <c r="F74" s="4">
        <v>182459598.56999999</v>
      </c>
      <c r="G74" s="168">
        <f t="shared" si="26"/>
        <v>1335.552317986914</v>
      </c>
      <c r="H74" s="267">
        <f t="shared" si="28"/>
        <v>94.555309520848226</v>
      </c>
    </row>
    <row r="75" spans="1:8" s="62" customFormat="1" ht="13.5" customHeight="1" x14ac:dyDescent="0.2">
      <c r="A75" s="158">
        <v>386</v>
      </c>
      <c r="B75" s="248"/>
      <c r="C75" s="62" t="s">
        <v>136</v>
      </c>
      <c r="D75" s="263">
        <f>D76+D77</f>
        <v>26137971.25</v>
      </c>
      <c r="E75" s="259">
        <f>E76+E77</f>
        <v>19495000</v>
      </c>
      <c r="F75" s="259">
        <f>F76+F77</f>
        <v>13892865.859999999</v>
      </c>
      <c r="G75" s="162">
        <f t="shared" si="26"/>
        <v>53.152043542782614</v>
      </c>
      <c r="H75" s="162">
        <f t="shared" si="28"/>
        <v>71.263738702231336</v>
      </c>
    </row>
    <row r="76" spans="1:8" s="63" customFormat="1" ht="25.5" customHeight="1" x14ac:dyDescent="0.2">
      <c r="A76" s="176"/>
      <c r="B76" s="242">
        <v>3861</v>
      </c>
      <c r="C76" s="71" t="s">
        <v>140</v>
      </c>
      <c r="D76" s="264">
        <v>26137971.25</v>
      </c>
      <c r="E76" s="266">
        <v>19495000</v>
      </c>
      <c r="F76" s="4">
        <v>13892865.859999999</v>
      </c>
      <c r="G76" s="168">
        <f t="shared" si="26"/>
        <v>53.152043542782614</v>
      </c>
      <c r="H76" s="267">
        <f t="shared" si="28"/>
        <v>71.263738702231336</v>
      </c>
    </row>
    <row r="77" spans="1:8" s="57" customFormat="1" ht="25.5" hidden="1" x14ac:dyDescent="0.2">
      <c r="A77" s="179"/>
      <c r="B77" s="60">
        <v>3862</v>
      </c>
      <c r="C77" s="138" t="s">
        <v>238</v>
      </c>
      <c r="D77" s="264">
        <v>0</v>
      </c>
      <c r="E77" s="266">
        <v>0</v>
      </c>
      <c r="F77" s="4">
        <v>0</v>
      </c>
      <c r="G77" s="268" t="s">
        <v>203</v>
      </c>
      <c r="H77" s="269" t="s">
        <v>203</v>
      </c>
    </row>
    <row r="78" spans="1:8" s="3" customFormat="1" ht="24.6" customHeight="1" x14ac:dyDescent="0.2">
      <c r="A78" s="180">
        <v>4</v>
      </c>
      <c r="B78" s="240"/>
      <c r="C78" s="51" t="s">
        <v>61</v>
      </c>
      <c r="D78" s="263">
        <f>D79+D82</f>
        <v>171052666.88999999</v>
      </c>
      <c r="E78" s="259">
        <f>E79+E82</f>
        <v>104220000</v>
      </c>
      <c r="F78" s="259">
        <f>F79+F82</f>
        <v>82032081.730000019</v>
      </c>
      <c r="G78" s="162">
        <f>F78/D78*100</f>
        <v>47.95720711139392</v>
      </c>
      <c r="H78" s="162">
        <f t="shared" si="28"/>
        <v>78.710498685473056</v>
      </c>
    </row>
    <row r="79" spans="1:8" s="3" customFormat="1" ht="12.75" customHeight="1" x14ac:dyDescent="0.2">
      <c r="A79" s="181">
        <v>41</v>
      </c>
      <c r="B79" s="156"/>
      <c r="C79" s="156" t="s">
        <v>229</v>
      </c>
      <c r="D79" s="263">
        <f t="shared" ref="D79:F80" si="31">D80</f>
        <v>0</v>
      </c>
      <c r="E79" s="259">
        <f t="shared" si="31"/>
        <v>300000</v>
      </c>
      <c r="F79" s="259">
        <f t="shared" si="31"/>
        <v>208251.18</v>
      </c>
      <c r="G79" s="270" t="s">
        <v>203</v>
      </c>
      <c r="H79" s="162">
        <f>F79/E79*100</f>
        <v>69.417059999999992</v>
      </c>
    </row>
    <row r="80" spans="1:8" s="3" customFormat="1" ht="12.75" customHeight="1" x14ac:dyDescent="0.2">
      <c r="A80" s="181">
        <v>412</v>
      </c>
      <c r="B80" s="156"/>
      <c r="C80" s="156" t="s">
        <v>230</v>
      </c>
      <c r="D80" s="263">
        <f t="shared" si="31"/>
        <v>0</v>
      </c>
      <c r="E80" s="259">
        <f t="shared" si="31"/>
        <v>300000</v>
      </c>
      <c r="F80" s="259">
        <f t="shared" si="31"/>
        <v>208251.18</v>
      </c>
      <c r="G80" s="270" t="s">
        <v>203</v>
      </c>
      <c r="H80" s="162">
        <f t="shared" si="28"/>
        <v>69.417059999999992</v>
      </c>
    </row>
    <row r="81" spans="1:8" s="3" customFormat="1" ht="12.75" customHeight="1" x14ac:dyDescent="0.2">
      <c r="A81" s="182"/>
      <c r="B81" s="157">
        <v>4123</v>
      </c>
      <c r="C81" s="157" t="s">
        <v>231</v>
      </c>
      <c r="D81" s="271">
        <v>0</v>
      </c>
      <c r="E81" s="266">
        <v>300000</v>
      </c>
      <c r="F81" s="226">
        <v>208251.18</v>
      </c>
      <c r="G81" s="272" t="s">
        <v>203</v>
      </c>
      <c r="H81" s="267">
        <f t="shared" si="28"/>
        <v>69.417059999999992</v>
      </c>
    </row>
    <row r="82" spans="1:8" s="3" customFormat="1" x14ac:dyDescent="0.2">
      <c r="A82" s="178">
        <v>42</v>
      </c>
      <c r="B82" s="244"/>
      <c r="C82" s="7" t="s">
        <v>21</v>
      </c>
      <c r="D82" s="263">
        <f t="shared" ref="D82" si="32">D83+D85+D91</f>
        <v>171052666.88999999</v>
      </c>
      <c r="E82" s="259">
        <f t="shared" ref="E82:F82" si="33">E83+E85+E91</f>
        <v>103920000</v>
      </c>
      <c r="F82" s="259">
        <f t="shared" si="33"/>
        <v>81823830.550000012</v>
      </c>
      <c r="G82" s="162">
        <f t="shared" ref="G82:G87" si="34">F82/D82*100</f>
        <v>47.83546029283427</v>
      </c>
      <c r="H82" s="162">
        <f t="shared" si="28"/>
        <v>78.737327319091619</v>
      </c>
    </row>
    <row r="83" spans="1:8" s="3" customFormat="1" ht="12.75" customHeight="1" x14ac:dyDescent="0.2">
      <c r="A83" s="178">
        <v>421</v>
      </c>
      <c r="B83" s="249"/>
      <c r="C83" s="9" t="s">
        <v>87</v>
      </c>
      <c r="D83" s="263">
        <f t="shared" ref="D83:F83" si="35">SUM(D84:D84)</f>
        <v>143481210.03</v>
      </c>
      <c r="E83" s="259">
        <f t="shared" si="35"/>
        <v>90914000</v>
      </c>
      <c r="F83" s="259">
        <f t="shared" si="35"/>
        <v>69605570.090000004</v>
      </c>
      <c r="G83" s="162">
        <f t="shared" si="34"/>
        <v>48.511975941272318</v>
      </c>
      <c r="H83" s="162">
        <f t="shared" si="28"/>
        <v>76.561992751391429</v>
      </c>
    </row>
    <row r="84" spans="1:8" s="63" customFormat="1" x14ac:dyDescent="0.2">
      <c r="A84" s="176"/>
      <c r="B84" s="242">
        <v>4214</v>
      </c>
      <c r="C84" s="60" t="s">
        <v>164</v>
      </c>
      <c r="D84" s="264">
        <v>143481210.03</v>
      </c>
      <c r="E84" s="266">
        <v>90914000</v>
      </c>
      <c r="F84" s="4">
        <v>69605570.090000004</v>
      </c>
      <c r="G84" s="168">
        <f t="shared" si="34"/>
        <v>48.511975941272318</v>
      </c>
      <c r="H84" s="267">
        <f t="shared" si="28"/>
        <v>76.561992751391429</v>
      </c>
    </row>
    <row r="85" spans="1:8" s="3" customFormat="1" x14ac:dyDescent="0.2">
      <c r="A85" s="178">
        <v>422</v>
      </c>
      <c r="B85" s="244"/>
      <c r="C85" s="9" t="s">
        <v>26</v>
      </c>
      <c r="D85" s="263">
        <f>SUM(D86:D90)</f>
        <v>27571456.859999999</v>
      </c>
      <c r="E85" s="259">
        <f>SUM(E86:E90)</f>
        <v>11006000</v>
      </c>
      <c r="F85" s="259">
        <f>SUM(F86:F90)</f>
        <v>11713077.960000001</v>
      </c>
      <c r="G85" s="162">
        <f t="shared" si="34"/>
        <v>42.482622588554797</v>
      </c>
      <c r="H85" s="162">
        <f t="shared" si="28"/>
        <v>106.42447719425769</v>
      </c>
    </row>
    <row r="86" spans="1:8" s="63" customFormat="1" x14ac:dyDescent="0.2">
      <c r="A86" s="176"/>
      <c r="B86" s="250" t="s">
        <v>22</v>
      </c>
      <c r="C86" s="85" t="s">
        <v>23</v>
      </c>
      <c r="D86" s="264">
        <v>1209081.03</v>
      </c>
      <c r="E86" s="266">
        <v>500000</v>
      </c>
      <c r="F86" s="4">
        <v>1205420.75</v>
      </c>
      <c r="G86" s="168">
        <f t="shared" si="34"/>
        <v>99.697267601659405</v>
      </c>
      <c r="H86" s="267">
        <f t="shared" si="28"/>
        <v>241.08415000000002</v>
      </c>
    </row>
    <row r="87" spans="1:8" s="63" customFormat="1" x14ac:dyDescent="0.2">
      <c r="A87" s="176"/>
      <c r="B87" s="159" t="s">
        <v>24</v>
      </c>
      <c r="C87" s="79" t="s">
        <v>25</v>
      </c>
      <c r="D87" s="264">
        <v>78288.5</v>
      </c>
      <c r="E87" s="266">
        <v>112000</v>
      </c>
      <c r="F87" s="4">
        <v>114436.3</v>
      </c>
      <c r="G87" s="168">
        <f t="shared" si="34"/>
        <v>146.17255407882382</v>
      </c>
      <c r="H87" s="267">
        <f t="shared" si="28"/>
        <v>102.17526785714286</v>
      </c>
    </row>
    <row r="88" spans="1:8" s="63" customFormat="1" x14ac:dyDescent="0.2">
      <c r="A88" s="176"/>
      <c r="B88" s="159">
        <v>4223</v>
      </c>
      <c r="C88" s="60" t="s">
        <v>154</v>
      </c>
      <c r="D88" s="264">
        <v>7781.75</v>
      </c>
      <c r="E88" s="266">
        <v>0</v>
      </c>
      <c r="F88" s="4">
        <v>0</v>
      </c>
      <c r="G88" s="268" t="s">
        <v>203</v>
      </c>
      <c r="H88" s="269" t="s">
        <v>203</v>
      </c>
    </row>
    <row r="89" spans="1:8" s="63" customFormat="1" x14ac:dyDescent="0.2">
      <c r="A89" s="176"/>
      <c r="B89" s="159">
        <v>4225</v>
      </c>
      <c r="C89" s="60" t="s">
        <v>155</v>
      </c>
      <c r="D89" s="264">
        <v>26276305.579999998</v>
      </c>
      <c r="E89" s="266">
        <v>10376000</v>
      </c>
      <c r="F89" s="4">
        <v>10375277.16</v>
      </c>
      <c r="G89" s="168">
        <f>F89/D89*100</f>
        <v>39.485296471422757</v>
      </c>
      <c r="H89" s="267">
        <f t="shared" si="28"/>
        <v>99.993033538936004</v>
      </c>
    </row>
    <row r="90" spans="1:8" s="63" customFormat="1" x14ac:dyDescent="0.2">
      <c r="A90" s="176"/>
      <c r="B90" s="159">
        <v>4227</v>
      </c>
      <c r="C90" s="60" t="s">
        <v>156</v>
      </c>
      <c r="D90" s="264">
        <v>0</v>
      </c>
      <c r="E90" s="266">
        <v>18000</v>
      </c>
      <c r="F90" s="4">
        <v>17943.75</v>
      </c>
      <c r="G90" s="268" t="s">
        <v>203</v>
      </c>
      <c r="H90" s="267">
        <f t="shared" si="28"/>
        <v>99.6875</v>
      </c>
    </row>
    <row r="91" spans="1:8" s="3" customFormat="1" x14ac:dyDescent="0.2">
      <c r="A91" s="178">
        <v>426</v>
      </c>
      <c r="B91" s="246"/>
      <c r="C91" s="30" t="s">
        <v>28</v>
      </c>
      <c r="D91" s="263">
        <f t="shared" ref="D91:F91" si="36">D92</f>
        <v>0</v>
      </c>
      <c r="E91" s="259">
        <f t="shared" si="36"/>
        <v>2000000</v>
      </c>
      <c r="F91" s="259">
        <f t="shared" si="36"/>
        <v>505182.5</v>
      </c>
      <c r="G91" s="270" t="s">
        <v>203</v>
      </c>
      <c r="H91" s="162">
        <f t="shared" si="28"/>
        <v>25.259124999999997</v>
      </c>
    </row>
    <row r="92" spans="1:8" s="63" customFormat="1" x14ac:dyDescent="0.2">
      <c r="A92" s="176"/>
      <c r="B92" s="159" t="s">
        <v>62</v>
      </c>
      <c r="C92" s="61" t="s">
        <v>1</v>
      </c>
      <c r="D92" s="264">
        <v>0</v>
      </c>
      <c r="E92" s="266">
        <v>2000000</v>
      </c>
      <c r="F92" s="4">
        <v>505182.5</v>
      </c>
      <c r="G92" s="268" t="s">
        <v>203</v>
      </c>
      <c r="H92" s="267">
        <f t="shared" si="28"/>
        <v>25.259124999999997</v>
      </c>
    </row>
    <row r="93" spans="1:8" s="3" customFormat="1" x14ac:dyDescent="0.2">
      <c r="A93" s="183"/>
      <c r="B93" s="183"/>
      <c r="C93" s="62"/>
      <c r="D93" s="264"/>
      <c r="E93" s="4"/>
      <c r="F93" s="4"/>
      <c r="G93" s="168"/>
    </row>
    <row r="94" spans="1:8" s="3" customFormat="1" x14ac:dyDescent="0.2">
      <c r="A94" s="183"/>
      <c r="B94" s="183"/>
      <c r="D94" s="264"/>
      <c r="E94" s="4"/>
      <c r="F94" s="4"/>
      <c r="G94" s="168"/>
    </row>
    <row r="95" spans="1:8" s="3" customFormat="1" x14ac:dyDescent="0.2">
      <c r="A95" s="183"/>
      <c r="B95" s="183"/>
      <c r="D95" s="264"/>
      <c r="E95" s="4"/>
      <c r="F95" s="4"/>
      <c r="G95" s="168"/>
    </row>
    <row r="96" spans="1:8" s="3" customFormat="1" x14ac:dyDescent="0.2">
      <c r="A96" s="183"/>
      <c r="B96" s="183"/>
      <c r="D96" s="264"/>
      <c r="E96" s="4"/>
      <c r="F96" s="4"/>
      <c r="G96" s="168"/>
    </row>
    <row r="97" spans="1:7" s="3" customFormat="1" x14ac:dyDescent="0.2">
      <c r="A97" s="183"/>
      <c r="B97" s="183"/>
      <c r="D97" s="264"/>
      <c r="E97" s="4"/>
      <c r="F97" s="4"/>
      <c r="G97" s="168"/>
    </row>
    <row r="98" spans="1:7" s="3" customFormat="1" x14ac:dyDescent="0.2">
      <c r="A98" s="183"/>
      <c r="B98" s="183"/>
      <c r="D98" s="264"/>
      <c r="E98" s="4"/>
      <c r="F98" s="4"/>
      <c r="G98" s="168"/>
    </row>
    <row r="99" spans="1:7" s="3" customFormat="1" x14ac:dyDescent="0.2">
      <c r="A99" s="183"/>
      <c r="B99" s="183"/>
      <c r="D99" s="264"/>
      <c r="E99" s="4"/>
      <c r="F99" s="4"/>
      <c r="G99" s="168"/>
    </row>
    <row r="100" spans="1:7" s="3" customFormat="1" x14ac:dyDescent="0.2">
      <c r="A100" s="183"/>
      <c r="B100" s="183"/>
      <c r="D100" s="264"/>
      <c r="E100" s="4"/>
      <c r="F100" s="4"/>
      <c r="G100" s="168"/>
    </row>
    <row r="101" spans="1:7" s="3" customFormat="1" x14ac:dyDescent="0.2">
      <c r="A101" s="183"/>
      <c r="B101" s="183"/>
      <c r="D101" s="264"/>
      <c r="E101" s="4"/>
      <c r="F101" s="4"/>
      <c r="G101" s="168"/>
    </row>
    <row r="102" spans="1:7" s="3" customFormat="1" x14ac:dyDescent="0.2">
      <c r="A102" s="183"/>
      <c r="B102" s="183"/>
      <c r="D102" s="264"/>
      <c r="E102" s="4"/>
      <c r="F102" s="4"/>
      <c r="G102" s="168"/>
    </row>
    <row r="103" spans="1:7" s="3" customFormat="1" x14ac:dyDescent="0.2">
      <c r="A103" s="183"/>
      <c r="B103" s="183"/>
      <c r="D103" s="264"/>
      <c r="E103" s="4"/>
      <c r="F103" s="4"/>
      <c r="G103" s="168"/>
    </row>
    <row r="104" spans="1:7" s="3" customFormat="1" x14ac:dyDescent="0.2">
      <c r="A104" s="183"/>
      <c r="B104" s="183"/>
      <c r="D104" s="264"/>
      <c r="E104" s="4"/>
      <c r="F104" s="4"/>
      <c r="G104" s="168"/>
    </row>
    <row r="105" spans="1:7" s="3" customFormat="1" x14ac:dyDescent="0.2">
      <c r="A105" s="183"/>
      <c r="B105" s="183"/>
      <c r="D105" s="264"/>
      <c r="E105" s="4"/>
      <c r="F105" s="4"/>
      <c r="G105" s="168"/>
    </row>
    <row r="106" spans="1:7" s="3" customFormat="1" x14ac:dyDescent="0.2">
      <c r="A106" s="183"/>
      <c r="B106" s="183"/>
      <c r="D106" s="264"/>
      <c r="E106" s="4"/>
      <c r="F106" s="4"/>
      <c r="G106" s="168"/>
    </row>
    <row r="107" spans="1:7" s="3" customFormat="1" x14ac:dyDescent="0.2">
      <c r="A107" s="183"/>
      <c r="B107" s="183"/>
      <c r="D107" s="264"/>
      <c r="E107" s="4"/>
      <c r="F107" s="4"/>
      <c r="G107" s="168"/>
    </row>
    <row r="108" spans="1:7" s="3" customFormat="1" x14ac:dyDescent="0.2">
      <c r="A108" s="183"/>
      <c r="B108" s="183"/>
      <c r="D108" s="264"/>
      <c r="E108" s="4"/>
      <c r="F108" s="4"/>
      <c r="G108" s="168"/>
    </row>
    <row r="109" spans="1:7" s="3" customFormat="1" x14ac:dyDescent="0.2">
      <c r="A109" s="183"/>
      <c r="B109" s="183"/>
      <c r="D109" s="264"/>
      <c r="E109" s="4"/>
      <c r="F109" s="4"/>
      <c r="G109" s="168"/>
    </row>
    <row r="110" spans="1:7" s="3" customFormat="1" x14ac:dyDescent="0.2">
      <c r="A110" s="183"/>
      <c r="B110" s="183"/>
      <c r="D110" s="264"/>
      <c r="E110" s="4"/>
      <c r="F110" s="4"/>
      <c r="G110" s="168"/>
    </row>
    <row r="111" spans="1:7" s="3" customFormat="1" x14ac:dyDescent="0.2">
      <c r="A111" s="183"/>
      <c r="B111" s="183"/>
      <c r="D111" s="264"/>
      <c r="E111" s="4"/>
      <c r="F111" s="4"/>
      <c r="G111" s="168"/>
    </row>
    <row r="112" spans="1:7" s="3" customFormat="1" x14ac:dyDescent="0.2">
      <c r="A112" s="183"/>
      <c r="B112" s="183"/>
      <c r="D112" s="264"/>
      <c r="E112" s="4"/>
      <c r="F112" s="4"/>
      <c r="G112" s="168"/>
    </row>
    <row r="113" spans="1:7" s="3" customFormat="1" x14ac:dyDescent="0.2">
      <c r="A113" s="183"/>
      <c r="B113" s="183"/>
      <c r="D113" s="264"/>
      <c r="E113" s="4"/>
      <c r="F113" s="4"/>
      <c r="G113" s="168"/>
    </row>
    <row r="114" spans="1:7" s="3" customFormat="1" x14ac:dyDescent="0.2">
      <c r="A114" s="183"/>
      <c r="B114" s="183"/>
      <c r="D114" s="264"/>
      <c r="E114" s="4"/>
      <c r="F114" s="4"/>
      <c r="G114" s="168"/>
    </row>
    <row r="115" spans="1:7" s="3" customFormat="1" x14ac:dyDescent="0.2">
      <c r="A115" s="183"/>
      <c r="B115" s="183"/>
      <c r="D115" s="264"/>
      <c r="E115" s="4"/>
      <c r="F115" s="4"/>
      <c r="G115" s="168"/>
    </row>
    <row r="116" spans="1:7" s="3" customFormat="1" x14ac:dyDescent="0.2">
      <c r="A116" s="183"/>
      <c r="B116" s="183"/>
      <c r="D116" s="264"/>
      <c r="E116" s="4"/>
      <c r="F116" s="4"/>
      <c r="G116" s="168"/>
    </row>
    <row r="117" spans="1:7" s="3" customFormat="1" x14ac:dyDescent="0.2">
      <c r="A117" s="183"/>
      <c r="B117" s="183"/>
      <c r="D117" s="264"/>
      <c r="E117" s="4"/>
      <c r="F117" s="4"/>
      <c r="G117" s="168"/>
    </row>
    <row r="118" spans="1:7" s="3" customFormat="1" x14ac:dyDescent="0.2">
      <c r="A118" s="183"/>
      <c r="B118" s="183"/>
      <c r="D118" s="264"/>
      <c r="E118" s="4"/>
      <c r="F118" s="4"/>
      <c r="G118" s="168"/>
    </row>
    <row r="119" spans="1:7" s="3" customFormat="1" x14ac:dyDescent="0.2">
      <c r="A119" s="183"/>
      <c r="B119" s="183"/>
      <c r="D119" s="264"/>
      <c r="E119" s="4"/>
      <c r="F119" s="4"/>
      <c r="G119" s="168"/>
    </row>
    <row r="120" spans="1:7" s="3" customFormat="1" x14ac:dyDescent="0.2">
      <c r="A120" s="183"/>
      <c r="B120" s="183"/>
      <c r="D120" s="264"/>
      <c r="E120" s="4"/>
      <c r="F120" s="4"/>
      <c r="G120" s="168"/>
    </row>
    <row r="121" spans="1:7" s="3" customFormat="1" x14ac:dyDescent="0.2">
      <c r="A121" s="183"/>
      <c r="B121" s="183"/>
      <c r="D121" s="264"/>
      <c r="E121" s="4"/>
      <c r="F121" s="4"/>
      <c r="G121" s="168"/>
    </row>
    <row r="122" spans="1:7" s="3" customFormat="1" x14ac:dyDescent="0.2">
      <c r="A122" s="183"/>
      <c r="B122" s="183"/>
      <c r="D122" s="264"/>
      <c r="E122" s="4"/>
      <c r="F122" s="4"/>
      <c r="G122" s="168"/>
    </row>
    <row r="123" spans="1:7" s="3" customFormat="1" x14ac:dyDescent="0.2">
      <c r="A123" s="183"/>
      <c r="B123" s="183"/>
      <c r="D123" s="264"/>
      <c r="E123" s="4"/>
      <c r="F123" s="4"/>
      <c r="G123" s="168"/>
    </row>
    <row r="124" spans="1:7" s="3" customFormat="1" x14ac:dyDescent="0.2">
      <c r="A124" s="183"/>
      <c r="B124" s="183"/>
      <c r="D124" s="264"/>
      <c r="E124" s="4"/>
      <c r="F124" s="4"/>
      <c r="G124" s="168"/>
    </row>
    <row r="125" spans="1:7" s="3" customFormat="1" x14ac:dyDescent="0.2">
      <c r="A125" s="183"/>
      <c r="B125" s="183"/>
      <c r="D125" s="264"/>
      <c r="E125" s="4"/>
      <c r="F125" s="4"/>
      <c r="G125" s="168"/>
    </row>
    <row r="126" spans="1:7" s="3" customFormat="1" x14ac:dyDescent="0.2">
      <c r="A126" s="183"/>
      <c r="B126" s="183"/>
      <c r="D126" s="264"/>
      <c r="E126" s="4"/>
      <c r="F126" s="4"/>
      <c r="G126" s="168"/>
    </row>
    <row r="127" spans="1:7" s="3" customFormat="1" x14ac:dyDescent="0.2">
      <c r="A127" s="183"/>
      <c r="B127" s="183"/>
      <c r="D127" s="264"/>
      <c r="E127" s="4"/>
      <c r="F127" s="4"/>
      <c r="G127" s="168"/>
    </row>
    <row r="128" spans="1:7" s="3" customFormat="1" x14ac:dyDescent="0.2">
      <c r="A128" s="183"/>
      <c r="B128" s="183"/>
      <c r="D128" s="264"/>
      <c r="E128" s="4"/>
      <c r="F128" s="4"/>
      <c r="G128" s="168"/>
    </row>
    <row r="129" spans="1:7" s="3" customFormat="1" x14ac:dyDescent="0.2">
      <c r="A129" s="183"/>
      <c r="B129" s="183"/>
      <c r="D129" s="264"/>
      <c r="E129" s="4"/>
      <c r="F129" s="4"/>
      <c r="G129" s="168"/>
    </row>
    <row r="130" spans="1:7" s="3" customFormat="1" x14ac:dyDescent="0.2">
      <c r="A130" s="183"/>
      <c r="B130" s="183"/>
      <c r="D130" s="264"/>
      <c r="E130" s="4"/>
      <c r="F130" s="4"/>
      <c r="G130" s="168"/>
    </row>
    <row r="131" spans="1:7" s="3" customFormat="1" x14ac:dyDescent="0.2">
      <c r="A131" s="183"/>
      <c r="B131" s="183"/>
      <c r="D131" s="264"/>
      <c r="E131" s="4"/>
      <c r="F131" s="4"/>
      <c r="G131" s="168"/>
    </row>
    <row r="132" spans="1:7" s="3" customFormat="1" x14ac:dyDescent="0.2">
      <c r="A132" s="183"/>
      <c r="B132" s="183"/>
      <c r="D132" s="264"/>
      <c r="E132" s="4"/>
      <c r="F132" s="4"/>
      <c r="G132" s="168"/>
    </row>
    <row r="133" spans="1:7" s="3" customFormat="1" x14ac:dyDescent="0.2">
      <c r="A133" s="183"/>
      <c r="B133" s="183"/>
      <c r="D133" s="264"/>
      <c r="E133" s="4"/>
      <c r="F133" s="4"/>
      <c r="G133" s="168"/>
    </row>
    <row r="134" spans="1:7" s="3" customFormat="1" x14ac:dyDescent="0.2">
      <c r="A134" s="183"/>
      <c r="B134" s="183"/>
      <c r="D134" s="264"/>
      <c r="E134" s="4"/>
      <c r="F134" s="4"/>
      <c r="G134" s="168"/>
    </row>
    <row r="135" spans="1:7" s="3" customFormat="1" x14ac:dyDescent="0.2">
      <c r="A135" s="183"/>
      <c r="B135" s="183"/>
      <c r="D135" s="264"/>
      <c r="E135" s="4"/>
      <c r="F135" s="4"/>
      <c r="G135" s="168"/>
    </row>
    <row r="136" spans="1:7" s="3" customFormat="1" x14ac:dyDescent="0.2">
      <c r="A136" s="183"/>
      <c r="B136" s="183"/>
      <c r="D136" s="264"/>
      <c r="E136" s="4"/>
      <c r="F136" s="4"/>
      <c r="G136" s="168"/>
    </row>
    <row r="137" spans="1:7" s="3" customFormat="1" x14ac:dyDescent="0.2">
      <c r="A137" s="183"/>
      <c r="B137" s="183"/>
      <c r="D137" s="264"/>
      <c r="E137" s="4"/>
      <c r="F137" s="4"/>
      <c r="G137" s="168"/>
    </row>
    <row r="138" spans="1:7" s="3" customFormat="1" x14ac:dyDescent="0.2">
      <c r="A138" s="183"/>
      <c r="B138" s="183"/>
      <c r="D138" s="264"/>
      <c r="E138" s="4"/>
      <c r="F138" s="4"/>
      <c r="G138" s="168"/>
    </row>
    <row r="139" spans="1:7" s="3" customFormat="1" x14ac:dyDescent="0.2">
      <c r="A139" s="183"/>
      <c r="B139" s="183"/>
      <c r="D139" s="264"/>
      <c r="E139" s="4"/>
      <c r="F139" s="4"/>
      <c r="G139" s="168"/>
    </row>
    <row r="140" spans="1:7" s="3" customFormat="1" x14ac:dyDescent="0.2">
      <c r="A140" s="183"/>
      <c r="B140" s="183"/>
      <c r="D140" s="264"/>
      <c r="E140" s="4"/>
      <c r="F140" s="4"/>
      <c r="G140" s="168"/>
    </row>
    <row r="141" spans="1:7" s="3" customFormat="1" x14ac:dyDescent="0.2">
      <c r="A141" s="183"/>
      <c r="B141" s="183"/>
      <c r="D141" s="264"/>
      <c r="E141" s="4"/>
      <c r="F141" s="4"/>
      <c r="G141" s="168"/>
    </row>
    <row r="142" spans="1:7" s="3" customFormat="1" x14ac:dyDescent="0.2">
      <c r="A142" s="183"/>
      <c r="B142" s="183"/>
      <c r="D142" s="264"/>
      <c r="E142" s="4"/>
      <c r="F142" s="4"/>
      <c r="G142" s="168"/>
    </row>
    <row r="143" spans="1:7" s="3" customFormat="1" x14ac:dyDescent="0.2">
      <c r="A143" s="183"/>
      <c r="B143" s="183"/>
      <c r="D143" s="264"/>
      <c r="E143" s="4"/>
      <c r="F143" s="4"/>
      <c r="G143" s="168"/>
    </row>
    <row r="144" spans="1:7" s="3" customFormat="1" x14ac:dyDescent="0.2">
      <c r="A144" s="183"/>
      <c r="B144" s="183"/>
      <c r="D144" s="264"/>
      <c r="E144" s="4"/>
      <c r="F144" s="4"/>
      <c r="G144" s="168"/>
    </row>
    <row r="145" spans="1:7" s="3" customFormat="1" x14ac:dyDescent="0.2">
      <c r="A145" s="183"/>
      <c r="B145" s="183"/>
      <c r="D145" s="264"/>
      <c r="E145" s="4"/>
      <c r="F145" s="4"/>
      <c r="G145" s="168"/>
    </row>
    <row r="146" spans="1:7" s="3" customFormat="1" x14ac:dyDescent="0.2">
      <c r="A146" s="183"/>
      <c r="B146" s="183"/>
      <c r="D146" s="264"/>
      <c r="E146" s="4"/>
      <c r="F146" s="4"/>
      <c r="G146" s="168"/>
    </row>
    <row r="147" spans="1:7" s="3" customFormat="1" x14ac:dyDescent="0.2">
      <c r="A147" s="183"/>
      <c r="B147" s="183"/>
      <c r="D147" s="264"/>
      <c r="E147" s="4"/>
      <c r="F147" s="4"/>
      <c r="G147" s="168"/>
    </row>
    <row r="148" spans="1:7" s="3" customFormat="1" x14ac:dyDescent="0.2">
      <c r="A148" s="183"/>
      <c r="B148" s="183"/>
      <c r="D148" s="264"/>
      <c r="E148" s="4"/>
      <c r="F148" s="4"/>
      <c r="G148" s="168"/>
    </row>
    <row r="149" spans="1:7" s="3" customFormat="1" x14ac:dyDescent="0.2">
      <c r="A149" s="183"/>
      <c r="B149" s="183"/>
      <c r="D149" s="264"/>
      <c r="E149" s="4"/>
      <c r="F149" s="4"/>
      <c r="G149" s="168"/>
    </row>
    <row r="150" spans="1:7" s="3" customFormat="1" x14ac:dyDescent="0.2">
      <c r="A150" s="183"/>
      <c r="B150" s="183"/>
      <c r="D150" s="264"/>
      <c r="E150" s="4"/>
      <c r="F150" s="4"/>
      <c r="G150" s="168"/>
    </row>
    <row r="151" spans="1:7" s="3" customFormat="1" x14ac:dyDescent="0.2">
      <c r="A151" s="183"/>
      <c r="B151" s="183"/>
      <c r="D151" s="264"/>
      <c r="E151" s="4"/>
      <c r="F151" s="4"/>
      <c r="G151" s="168"/>
    </row>
    <row r="152" spans="1:7" s="3" customFormat="1" x14ac:dyDescent="0.2">
      <c r="A152" s="183"/>
      <c r="B152" s="183"/>
      <c r="D152" s="264"/>
      <c r="E152" s="4"/>
      <c r="F152" s="4"/>
      <c r="G152" s="168"/>
    </row>
    <row r="153" spans="1:7" s="3" customFormat="1" x14ac:dyDescent="0.2">
      <c r="A153" s="183"/>
      <c r="B153" s="183"/>
      <c r="D153" s="264"/>
      <c r="E153" s="4"/>
      <c r="F153" s="4"/>
      <c r="G153" s="168"/>
    </row>
    <row r="154" spans="1:7" s="3" customFormat="1" x14ac:dyDescent="0.2">
      <c r="A154" s="183"/>
      <c r="B154" s="183"/>
      <c r="D154" s="264"/>
      <c r="E154" s="4"/>
      <c r="F154" s="4"/>
      <c r="G154" s="168"/>
    </row>
    <row r="155" spans="1:7" s="3" customFormat="1" x14ac:dyDescent="0.2">
      <c r="A155" s="183"/>
      <c r="B155" s="183"/>
      <c r="D155" s="264"/>
      <c r="E155" s="4"/>
      <c r="F155" s="4"/>
      <c r="G155" s="168"/>
    </row>
    <row r="156" spans="1:7" s="3" customFormat="1" x14ac:dyDescent="0.2">
      <c r="A156" s="183"/>
      <c r="B156" s="183"/>
      <c r="D156" s="264"/>
      <c r="E156" s="4"/>
      <c r="F156" s="4"/>
      <c r="G156" s="168"/>
    </row>
    <row r="157" spans="1:7" s="3" customFormat="1" x14ac:dyDescent="0.2">
      <c r="A157" s="183"/>
      <c r="B157" s="183"/>
      <c r="D157" s="264"/>
      <c r="E157" s="4"/>
      <c r="F157" s="4"/>
      <c r="G157" s="168"/>
    </row>
    <row r="158" spans="1:7" s="3" customFormat="1" x14ac:dyDescent="0.2">
      <c r="A158" s="183"/>
      <c r="B158" s="183"/>
      <c r="D158" s="264"/>
      <c r="E158" s="4"/>
      <c r="F158" s="4"/>
      <c r="G158" s="168"/>
    </row>
    <row r="159" spans="1:7" s="3" customFormat="1" x14ac:dyDescent="0.2">
      <c r="A159" s="183"/>
      <c r="B159" s="183"/>
      <c r="D159" s="264"/>
      <c r="E159" s="4"/>
      <c r="F159" s="4"/>
      <c r="G159" s="168"/>
    </row>
    <row r="160" spans="1:7" s="3" customFormat="1" x14ac:dyDescent="0.2">
      <c r="A160" s="183"/>
      <c r="B160" s="183"/>
      <c r="D160" s="264"/>
      <c r="E160" s="4"/>
      <c r="F160" s="4"/>
      <c r="G160" s="168"/>
    </row>
    <row r="161" spans="1:7" s="3" customFormat="1" x14ac:dyDescent="0.2">
      <c r="A161" s="183"/>
      <c r="B161" s="183"/>
      <c r="D161" s="264"/>
      <c r="E161" s="4"/>
      <c r="F161" s="4"/>
      <c r="G161" s="168"/>
    </row>
    <row r="162" spans="1:7" s="3" customFormat="1" x14ac:dyDescent="0.2">
      <c r="A162" s="183"/>
      <c r="B162" s="183"/>
      <c r="D162" s="264"/>
      <c r="E162" s="4"/>
      <c r="F162" s="4"/>
      <c r="G162" s="168"/>
    </row>
    <row r="163" spans="1:7" s="3" customFormat="1" x14ac:dyDescent="0.2">
      <c r="A163" s="183"/>
      <c r="B163" s="183"/>
      <c r="D163" s="264"/>
      <c r="E163" s="4"/>
      <c r="F163" s="4"/>
      <c r="G163" s="168"/>
    </row>
    <row r="164" spans="1:7" s="3" customFormat="1" x14ac:dyDescent="0.2">
      <c r="A164" s="183"/>
      <c r="B164" s="183"/>
      <c r="D164" s="264"/>
      <c r="E164" s="4"/>
      <c r="F164" s="4"/>
      <c r="G164" s="168"/>
    </row>
    <row r="165" spans="1:7" s="3" customFormat="1" x14ac:dyDescent="0.2">
      <c r="A165" s="183"/>
      <c r="B165" s="183"/>
      <c r="D165" s="264"/>
      <c r="E165" s="4"/>
      <c r="F165" s="4"/>
      <c r="G165" s="168"/>
    </row>
    <row r="166" spans="1:7" s="3" customFormat="1" x14ac:dyDescent="0.2">
      <c r="A166" s="183"/>
      <c r="B166" s="183"/>
      <c r="D166" s="264"/>
      <c r="E166" s="4"/>
      <c r="F166" s="4"/>
      <c r="G166" s="168"/>
    </row>
    <row r="167" spans="1:7" s="3" customFormat="1" x14ac:dyDescent="0.2">
      <c r="A167" s="183"/>
      <c r="B167" s="183"/>
      <c r="D167" s="264"/>
      <c r="E167" s="4"/>
      <c r="F167" s="4"/>
      <c r="G167" s="168"/>
    </row>
    <row r="168" spans="1:7" s="3" customFormat="1" x14ac:dyDescent="0.2">
      <c r="A168" s="183"/>
      <c r="B168" s="183"/>
      <c r="D168" s="264"/>
      <c r="E168" s="4"/>
      <c r="F168" s="4"/>
      <c r="G168" s="168"/>
    </row>
    <row r="169" spans="1:7" s="3" customFormat="1" x14ac:dyDescent="0.2">
      <c r="A169" s="183"/>
      <c r="B169" s="183"/>
      <c r="D169" s="264"/>
      <c r="E169" s="4"/>
      <c r="F169" s="4"/>
      <c r="G169" s="168"/>
    </row>
    <row r="170" spans="1:7" s="3" customFormat="1" x14ac:dyDescent="0.2">
      <c r="A170" s="183"/>
      <c r="B170" s="183"/>
      <c r="D170" s="264"/>
      <c r="E170" s="4"/>
      <c r="F170" s="4"/>
      <c r="G170" s="168"/>
    </row>
    <row r="171" spans="1:7" s="3" customFormat="1" x14ac:dyDescent="0.2">
      <c r="A171" s="183"/>
      <c r="B171" s="183"/>
      <c r="D171" s="264"/>
      <c r="E171" s="4"/>
      <c r="F171" s="4"/>
      <c r="G171" s="168"/>
    </row>
    <row r="172" spans="1:7" s="3" customFormat="1" x14ac:dyDescent="0.2">
      <c r="A172" s="183"/>
      <c r="B172" s="183"/>
      <c r="D172" s="264"/>
      <c r="E172" s="4"/>
      <c r="F172" s="4"/>
      <c r="G172" s="168"/>
    </row>
    <row r="173" spans="1:7" s="3" customFormat="1" x14ac:dyDescent="0.2">
      <c r="A173" s="183"/>
      <c r="B173" s="183"/>
      <c r="D173" s="264"/>
      <c r="E173" s="4"/>
      <c r="F173" s="4"/>
      <c r="G173" s="168"/>
    </row>
    <row r="174" spans="1:7" s="3" customFormat="1" x14ac:dyDescent="0.2">
      <c r="A174" s="183"/>
      <c r="B174" s="183"/>
      <c r="D174" s="264"/>
      <c r="E174" s="4"/>
      <c r="F174" s="4"/>
      <c r="G174" s="168"/>
    </row>
    <row r="175" spans="1:7" s="3" customFormat="1" x14ac:dyDescent="0.2">
      <c r="A175" s="183"/>
      <c r="B175" s="183"/>
      <c r="D175" s="264"/>
      <c r="E175" s="4"/>
      <c r="F175" s="4"/>
      <c r="G175" s="168"/>
    </row>
    <row r="176" spans="1:7" s="3" customFormat="1" x14ac:dyDescent="0.2">
      <c r="A176" s="183"/>
      <c r="B176" s="183"/>
      <c r="D176" s="264"/>
      <c r="E176" s="4"/>
      <c r="F176" s="4"/>
      <c r="G176" s="168"/>
    </row>
    <row r="177" spans="1:7" s="3" customFormat="1" x14ac:dyDescent="0.2">
      <c r="A177" s="183"/>
      <c r="B177" s="183"/>
      <c r="D177" s="264"/>
      <c r="E177" s="4"/>
      <c r="F177" s="4"/>
      <c r="G177" s="168"/>
    </row>
    <row r="178" spans="1:7" s="3" customFormat="1" x14ac:dyDescent="0.2">
      <c r="A178" s="183"/>
      <c r="B178" s="183"/>
      <c r="D178" s="264"/>
      <c r="E178" s="4"/>
      <c r="F178" s="4"/>
      <c r="G178" s="168"/>
    </row>
    <row r="179" spans="1:7" s="3" customFormat="1" x14ac:dyDescent="0.2">
      <c r="A179" s="183"/>
      <c r="B179" s="183"/>
      <c r="D179" s="264"/>
      <c r="E179" s="4"/>
      <c r="F179" s="4"/>
      <c r="G179" s="168"/>
    </row>
    <row r="180" spans="1:7" s="3" customFormat="1" x14ac:dyDescent="0.2">
      <c r="A180" s="183"/>
      <c r="B180" s="183"/>
      <c r="D180" s="264"/>
      <c r="E180" s="4"/>
      <c r="F180" s="4"/>
      <c r="G180" s="168"/>
    </row>
    <row r="181" spans="1:7" s="3" customFormat="1" x14ac:dyDescent="0.2">
      <c r="A181" s="183"/>
      <c r="B181" s="183"/>
      <c r="D181" s="264"/>
      <c r="E181" s="4"/>
      <c r="F181" s="4"/>
      <c r="G181" s="168"/>
    </row>
    <row r="182" spans="1:7" s="3" customFormat="1" x14ac:dyDescent="0.2">
      <c r="A182" s="183"/>
      <c r="B182" s="183"/>
      <c r="D182" s="264"/>
      <c r="E182" s="4"/>
      <c r="F182" s="4"/>
      <c r="G182" s="168"/>
    </row>
    <row r="183" spans="1:7" s="3" customFormat="1" x14ac:dyDescent="0.2">
      <c r="A183" s="183"/>
      <c r="B183" s="183"/>
      <c r="D183" s="264"/>
      <c r="E183" s="4"/>
      <c r="F183" s="4"/>
      <c r="G183" s="168"/>
    </row>
    <row r="184" spans="1:7" s="3" customFormat="1" x14ac:dyDescent="0.2">
      <c r="A184" s="183"/>
      <c r="B184" s="183"/>
      <c r="D184" s="264"/>
      <c r="E184" s="4"/>
      <c r="F184" s="4"/>
      <c r="G184" s="168"/>
    </row>
    <row r="185" spans="1:7" s="3" customFormat="1" x14ac:dyDescent="0.2">
      <c r="A185" s="183"/>
      <c r="B185" s="183"/>
      <c r="D185" s="264"/>
      <c r="E185" s="4"/>
      <c r="F185" s="4"/>
      <c r="G185" s="168"/>
    </row>
    <row r="186" spans="1:7" s="3" customFormat="1" x14ac:dyDescent="0.2">
      <c r="A186" s="183"/>
      <c r="B186" s="183"/>
      <c r="D186" s="264"/>
      <c r="E186" s="4"/>
      <c r="F186" s="4"/>
      <c r="G186" s="168"/>
    </row>
    <row r="187" spans="1:7" s="3" customFormat="1" x14ac:dyDescent="0.2">
      <c r="A187" s="183"/>
      <c r="B187" s="183"/>
      <c r="D187" s="264"/>
      <c r="E187" s="4"/>
      <c r="F187" s="4"/>
      <c r="G187" s="168"/>
    </row>
    <row r="188" spans="1:7" s="3" customFormat="1" x14ac:dyDescent="0.2">
      <c r="A188" s="183"/>
      <c r="B188" s="183"/>
      <c r="D188" s="264"/>
      <c r="E188" s="4"/>
      <c r="F188" s="4"/>
      <c r="G188" s="168"/>
    </row>
    <row r="189" spans="1:7" s="3" customFormat="1" x14ac:dyDescent="0.2">
      <c r="A189" s="183"/>
      <c r="B189" s="183"/>
      <c r="D189" s="264"/>
      <c r="E189" s="4"/>
      <c r="F189" s="4"/>
      <c r="G189" s="168"/>
    </row>
    <row r="190" spans="1:7" s="3" customFormat="1" x14ac:dyDescent="0.2">
      <c r="A190" s="183"/>
      <c r="B190" s="183"/>
      <c r="D190" s="264"/>
      <c r="E190" s="4"/>
      <c r="F190" s="4"/>
      <c r="G190" s="168"/>
    </row>
    <row r="191" spans="1:7" s="3" customFormat="1" x14ac:dyDescent="0.2">
      <c r="A191" s="183"/>
      <c r="B191" s="183"/>
      <c r="D191" s="264"/>
      <c r="E191" s="4"/>
      <c r="F191" s="4"/>
      <c r="G191" s="168"/>
    </row>
    <row r="192" spans="1:7" s="3" customFormat="1" x14ac:dyDescent="0.2">
      <c r="A192" s="183"/>
      <c r="B192" s="183"/>
      <c r="D192" s="264"/>
      <c r="E192" s="4"/>
      <c r="F192" s="4"/>
      <c r="G192" s="168"/>
    </row>
    <row r="193" spans="1:7" s="3" customFormat="1" x14ac:dyDescent="0.2">
      <c r="A193" s="183"/>
      <c r="B193" s="183"/>
      <c r="D193" s="264"/>
      <c r="E193" s="4"/>
      <c r="F193" s="4"/>
      <c r="G193" s="168"/>
    </row>
    <row r="194" spans="1:7" s="3" customFormat="1" x14ac:dyDescent="0.2">
      <c r="A194" s="183"/>
      <c r="B194" s="183"/>
      <c r="D194" s="264"/>
      <c r="E194" s="4"/>
      <c r="F194" s="4"/>
      <c r="G194" s="168"/>
    </row>
    <row r="195" spans="1:7" s="3" customFormat="1" x14ac:dyDescent="0.2">
      <c r="A195" s="183"/>
      <c r="B195" s="183"/>
      <c r="D195" s="264"/>
      <c r="E195" s="4"/>
      <c r="F195" s="4"/>
      <c r="G195" s="168"/>
    </row>
    <row r="196" spans="1:7" s="3" customFormat="1" x14ac:dyDescent="0.2">
      <c r="A196" s="183"/>
      <c r="B196" s="183"/>
      <c r="D196" s="264"/>
      <c r="E196" s="4"/>
      <c r="F196" s="4"/>
      <c r="G196" s="168"/>
    </row>
    <row r="197" spans="1:7" s="3" customFormat="1" x14ac:dyDescent="0.2">
      <c r="A197" s="183"/>
      <c r="B197" s="183"/>
      <c r="D197" s="264"/>
      <c r="E197" s="4"/>
      <c r="F197" s="4"/>
      <c r="G197" s="168"/>
    </row>
    <row r="198" spans="1:7" s="3" customFormat="1" x14ac:dyDescent="0.2">
      <c r="A198" s="183"/>
      <c r="B198" s="183"/>
      <c r="D198" s="264"/>
      <c r="E198" s="4"/>
      <c r="F198" s="4"/>
      <c r="G198" s="168"/>
    </row>
    <row r="199" spans="1:7" s="3" customFormat="1" x14ac:dyDescent="0.2">
      <c r="A199" s="183"/>
      <c r="B199" s="183"/>
      <c r="D199" s="264"/>
      <c r="E199" s="4"/>
      <c r="F199" s="4"/>
      <c r="G199" s="168"/>
    </row>
    <row r="200" spans="1:7" s="3" customFormat="1" x14ac:dyDescent="0.2">
      <c r="A200" s="183"/>
      <c r="B200" s="183"/>
      <c r="D200" s="264"/>
      <c r="E200" s="4"/>
      <c r="F200" s="4"/>
      <c r="G200" s="168"/>
    </row>
    <row r="201" spans="1:7" s="3" customFormat="1" x14ac:dyDescent="0.2">
      <c r="A201" s="183"/>
      <c r="B201" s="183"/>
      <c r="D201" s="264"/>
      <c r="E201" s="4"/>
      <c r="F201" s="4"/>
      <c r="G201" s="168"/>
    </row>
    <row r="202" spans="1:7" s="3" customFormat="1" x14ac:dyDescent="0.2">
      <c r="A202" s="183"/>
      <c r="B202" s="183"/>
      <c r="D202" s="264"/>
      <c r="E202" s="4"/>
      <c r="F202" s="4"/>
      <c r="G202" s="168"/>
    </row>
    <row r="203" spans="1:7" s="3" customFormat="1" x14ac:dyDescent="0.2">
      <c r="A203" s="183"/>
      <c r="B203" s="183"/>
      <c r="D203" s="264"/>
      <c r="E203" s="4"/>
      <c r="F203" s="4"/>
      <c r="G203" s="168"/>
    </row>
    <row r="204" spans="1:7" s="3" customFormat="1" x14ac:dyDescent="0.2">
      <c r="A204" s="183"/>
      <c r="B204" s="183"/>
      <c r="D204" s="264"/>
      <c r="E204" s="4"/>
      <c r="F204" s="4"/>
      <c r="G204" s="168"/>
    </row>
    <row r="205" spans="1:7" s="3" customFormat="1" x14ac:dyDescent="0.2">
      <c r="A205" s="183"/>
      <c r="B205" s="183"/>
      <c r="D205" s="264"/>
      <c r="E205" s="4"/>
      <c r="F205" s="4"/>
      <c r="G205" s="168"/>
    </row>
    <row r="206" spans="1:7" s="3" customFormat="1" x14ac:dyDescent="0.2">
      <c r="A206" s="183"/>
      <c r="B206" s="183"/>
      <c r="D206" s="264"/>
      <c r="E206" s="4"/>
      <c r="F206" s="4"/>
      <c r="G206" s="168"/>
    </row>
    <row r="207" spans="1:7" s="3" customFormat="1" x14ac:dyDescent="0.2">
      <c r="A207" s="183"/>
      <c r="B207" s="183"/>
      <c r="D207" s="264"/>
      <c r="E207" s="4"/>
      <c r="F207" s="4"/>
      <c r="G207" s="168"/>
    </row>
    <row r="208" spans="1:7" s="3" customFormat="1" x14ac:dyDescent="0.2">
      <c r="A208" s="183"/>
      <c r="B208" s="183"/>
      <c r="D208" s="264"/>
      <c r="E208" s="4"/>
      <c r="F208" s="4"/>
      <c r="G208" s="168"/>
    </row>
    <row r="209" spans="1:7" s="3" customFormat="1" x14ac:dyDescent="0.2">
      <c r="A209" s="183"/>
      <c r="B209" s="183"/>
      <c r="D209" s="264"/>
      <c r="E209" s="4"/>
      <c r="F209" s="4"/>
      <c r="G209" s="168"/>
    </row>
    <row r="210" spans="1:7" s="3" customFormat="1" x14ac:dyDescent="0.2">
      <c r="A210" s="183"/>
      <c r="B210" s="183"/>
      <c r="D210" s="264"/>
      <c r="E210" s="4"/>
      <c r="F210" s="4"/>
      <c r="G210" s="168"/>
    </row>
    <row r="211" spans="1:7" s="3" customFormat="1" x14ac:dyDescent="0.2">
      <c r="A211" s="183"/>
      <c r="B211" s="183"/>
      <c r="D211" s="264"/>
      <c r="E211" s="4"/>
      <c r="F211" s="4"/>
      <c r="G211" s="168"/>
    </row>
    <row r="212" spans="1:7" s="3" customFormat="1" x14ac:dyDescent="0.2">
      <c r="A212" s="183"/>
      <c r="B212" s="183"/>
      <c r="D212" s="264"/>
      <c r="E212" s="4"/>
      <c r="F212" s="4"/>
      <c r="G212" s="168"/>
    </row>
    <row r="213" spans="1:7" s="3" customFormat="1" x14ac:dyDescent="0.2">
      <c r="A213" s="183"/>
      <c r="B213" s="183"/>
      <c r="D213" s="264"/>
      <c r="E213" s="4"/>
      <c r="F213" s="4"/>
      <c r="G213" s="168"/>
    </row>
    <row r="214" spans="1:7" s="3" customFormat="1" x14ac:dyDescent="0.2">
      <c r="A214" s="183"/>
      <c r="B214" s="183"/>
      <c r="D214" s="264"/>
      <c r="E214" s="4"/>
      <c r="F214" s="4"/>
      <c r="G214" s="168"/>
    </row>
    <row r="215" spans="1:7" s="3" customFormat="1" x14ac:dyDescent="0.2">
      <c r="A215" s="183"/>
      <c r="B215" s="183"/>
      <c r="D215" s="264"/>
      <c r="E215" s="4"/>
      <c r="F215" s="4"/>
      <c r="G215" s="168"/>
    </row>
    <row r="216" spans="1:7" s="3" customFormat="1" x14ac:dyDescent="0.2">
      <c r="A216" s="183"/>
      <c r="B216" s="183"/>
      <c r="D216" s="264"/>
      <c r="E216" s="4"/>
      <c r="F216" s="4"/>
      <c r="G216" s="168"/>
    </row>
    <row r="217" spans="1:7" s="3" customFormat="1" x14ac:dyDescent="0.2">
      <c r="A217" s="183"/>
      <c r="B217" s="183"/>
      <c r="D217" s="264"/>
      <c r="E217" s="4"/>
      <c r="F217" s="4"/>
      <c r="G217" s="168"/>
    </row>
    <row r="218" spans="1:7" s="3" customFormat="1" x14ac:dyDescent="0.2">
      <c r="A218" s="183"/>
      <c r="B218" s="183"/>
      <c r="D218" s="264"/>
      <c r="E218" s="4"/>
      <c r="F218" s="4"/>
      <c r="G218" s="168"/>
    </row>
    <row r="219" spans="1:7" s="3" customFormat="1" x14ac:dyDescent="0.2">
      <c r="A219" s="183"/>
      <c r="B219" s="183"/>
      <c r="D219" s="264"/>
      <c r="E219" s="4"/>
      <c r="F219" s="4"/>
      <c r="G219" s="168"/>
    </row>
    <row r="220" spans="1:7" s="3" customFormat="1" x14ac:dyDescent="0.2">
      <c r="A220" s="183"/>
      <c r="B220" s="183"/>
      <c r="D220" s="264"/>
      <c r="E220" s="4"/>
      <c r="F220" s="4"/>
      <c r="G220" s="168"/>
    </row>
    <row r="221" spans="1:7" s="3" customFormat="1" x14ac:dyDescent="0.2">
      <c r="A221" s="183"/>
      <c r="B221" s="183"/>
      <c r="D221" s="264"/>
      <c r="E221" s="4"/>
      <c r="F221" s="4"/>
      <c r="G221" s="168"/>
    </row>
    <row r="222" spans="1:7" s="3" customFormat="1" x14ac:dyDescent="0.2">
      <c r="A222" s="183"/>
      <c r="B222" s="183"/>
      <c r="D222" s="264"/>
      <c r="E222" s="4"/>
      <c r="F222" s="4"/>
      <c r="G222" s="168"/>
    </row>
    <row r="223" spans="1:7" s="3" customFormat="1" x14ac:dyDescent="0.2">
      <c r="A223" s="183"/>
      <c r="B223" s="183"/>
      <c r="D223" s="264"/>
      <c r="E223" s="4"/>
      <c r="F223" s="4"/>
      <c r="G223" s="168"/>
    </row>
    <row r="224" spans="1:7" s="3" customFormat="1" x14ac:dyDescent="0.2">
      <c r="A224" s="183"/>
      <c r="B224" s="183"/>
      <c r="D224" s="264"/>
      <c r="E224" s="4"/>
      <c r="F224" s="4"/>
      <c r="G224" s="168"/>
    </row>
    <row r="225" spans="1:7" s="3" customFormat="1" x14ac:dyDescent="0.2">
      <c r="A225" s="183"/>
      <c r="B225" s="183"/>
      <c r="D225" s="264"/>
      <c r="E225" s="4"/>
      <c r="F225" s="4"/>
      <c r="G225" s="168"/>
    </row>
    <row r="226" spans="1:7" s="3" customFormat="1" x14ac:dyDescent="0.2">
      <c r="A226" s="183"/>
      <c r="B226" s="183"/>
      <c r="D226" s="264"/>
      <c r="E226" s="4"/>
      <c r="F226" s="4"/>
      <c r="G226" s="168"/>
    </row>
    <row r="227" spans="1:7" s="3" customFormat="1" x14ac:dyDescent="0.2">
      <c r="A227" s="183"/>
      <c r="B227" s="183"/>
      <c r="D227" s="264"/>
      <c r="E227" s="4"/>
      <c r="F227" s="4"/>
      <c r="G227" s="168"/>
    </row>
    <row r="228" spans="1:7" s="3" customFormat="1" x14ac:dyDescent="0.2">
      <c r="A228" s="183"/>
      <c r="B228" s="183"/>
      <c r="D228" s="264"/>
      <c r="E228" s="4"/>
      <c r="F228" s="4"/>
      <c r="G228" s="168"/>
    </row>
    <row r="229" spans="1:7" s="3" customFormat="1" x14ac:dyDescent="0.2">
      <c r="A229" s="183"/>
      <c r="B229" s="183"/>
      <c r="D229" s="264"/>
      <c r="E229" s="4"/>
      <c r="F229" s="4"/>
      <c r="G229" s="168"/>
    </row>
    <row r="230" spans="1:7" s="3" customFormat="1" x14ac:dyDescent="0.2">
      <c r="A230" s="183"/>
      <c r="B230" s="183"/>
      <c r="D230" s="264"/>
      <c r="E230" s="4"/>
      <c r="F230" s="4"/>
      <c r="G230" s="168"/>
    </row>
    <row r="231" spans="1:7" s="3" customFormat="1" x14ac:dyDescent="0.2">
      <c r="A231" s="183"/>
      <c r="B231" s="183"/>
      <c r="D231" s="264"/>
      <c r="E231" s="4"/>
      <c r="F231" s="4"/>
      <c r="G231" s="168"/>
    </row>
    <row r="232" spans="1:7" s="3" customFormat="1" x14ac:dyDescent="0.2">
      <c r="A232" s="183"/>
      <c r="B232" s="183"/>
      <c r="D232" s="264"/>
      <c r="E232" s="4"/>
      <c r="F232" s="4"/>
      <c r="G232" s="168"/>
    </row>
    <row r="233" spans="1:7" s="3" customFormat="1" x14ac:dyDescent="0.2">
      <c r="A233" s="183"/>
      <c r="B233" s="183"/>
      <c r="D233" s="264"/>
      <c r="E233" s="4"/>
      <c r="F233" s="4"/>
      <c r="G233" s="168"/>
    </row>
    <row r="234" spans="1:7" s="3" customFormat="1" x14ac:dyDescent="0.2">
      <c r="A234" s="183"/>
      <c r="B234" s="183"/>
      <c r="D234" s="264"/>
      <c r="E234" s="4"/>
      <c r="F234" s="4"/>
      <c r="G234" s="168"/>
    </row>
    <row r="235" spans="1:7" s="3" customFormat="1" x14ac:dyDescent="0.2">
      <c r="A235" s="183"/>
      <c r="B235" s="183"/>
      <c r="D235" s="264"/>
      <c r="E235" s="4"/>
      <c r="F235" s="4"/>
      <c r="G235" s="168"/>
    </row>
    <row r="236" spans="1:7" s="3" customFormat="1" x14ac:dyDescent="0.2">
      <c r="A236" s="183"/>
      <c r="B236" s="183"/>
      <c r="D236" s="264"/>
      <c r="E236" s="4"/>
      <c r="F236" s="4"/>
      <c r="G236" s="168"/>
    </row>
    <row r="237" spans="1:7" s="3" customFormat="1" x14ac:dyDescent="0.2">
      <c r="A237" s="183"/>
      <c r="B237" s="183"/>
      <c r="D237" s="264"/>
      <c r="E237" s="4"/>
      <c r="F237" s="4"/>
      <c r="G237" s="168"/>
    </row>
    <row r="238" spans="1:7" s="3" customFormat="1" x14ac:dyDescent="0.2">
      <c r="A238" s="183"/>
      <c r="B238" s="183"/>
      <c r="D238" s="264"/>
      <c r="E238" s="4"/>
      <c r="F238" s="4"/>
      <c r="G238" s="168"/>
    </row>
    <row r="239" spans="1:7" s="3" customFormat="1" x14ac:dyDescent="0.2">
      <c r="A239" s="183"/>
      <c r="B239" s="183"/>
      <c r="D239" s="264"/>
      <c r="E239" s="4"/>
      <c r="F239" s="4"/>
      <c r="G239" s="168"/>
    </row>
    <row r="240" spans="1:7" s="3" customFormat="1" x14ac:dyDescent="0.2">
      <c r="A240" s="183"/>
      <c r="B240" s="183"/>
      <c r="D240" s="264"/>
      <c r="E240" s="4"/>
      <c r="F240" s="4"/>
      <c r="G240" s="168"/>
    </row>
    <row r="241" spans="1:7" s="3" customFormat="1" x14ac:dyDescent="0.2">
      <c r="A241" s="183"/>
      <c r="B241" s="183"/>
      <c r="D241" s="264"/>
      <c r="E241" s="4"/>
      <c r="F241" s="4"/>
      <c r="G241" s="168"/>
    </row>
    <row r="242" spans="1:7" s="3" customFormat="1" x14ac:dyDescent="0.2">
      <c r="A242" s="183"/>
      <c r="B242" s="183"/>
      <c r="D242" s="264"/>
      <c r="E242" s="4"/>
      <c r="F242" s="4"/>
      <c r="G242" s="168"/>
    </row>
    <row r="243" spans="1:7" s="3" customFormat="1" x14ac:dyDescent="0.2">
      <c r="A243" s="183"/>
      <c r="B243" s="183"/>
      <c r="D243" s="264"/>
      <c r="E243" s="4"/>
      <c r="F243" s="4"/>
      <c r="G243" s="168"/>
    </row>
    <row r="244" spans="1:7" s="3" customFormat="1" x14ac:dyDescent="0.2">
      <c r="A244" s="183"/>
      <c r="B244" s="183"/>
      <c r="D244" s="264"/>
      <c r="E244" s="4"/>
      <c r="F244" s="4"/>
      <c r="G244" s="168"/>
    </row>
    <row r="245" spans="1:7" s="3" customFormat="1" x14ac:dyDescent="0.2">
      <c r="A245" s="183"/>
      <c r="B245" s="183"/>
      <c r="D245" s="264"/>
      <c r="E245" s="4"/>
      <c r="F245" s="4"/>
      <c r="G245" s="168"/>
    </row>
    <row r="246" spans="1:7" s="3" customFormat="1" x14ac:dyDescent="0.2">
      <c r="A246" s="183"/>
      <c r="B246" s="183"/>
      <c r="D246" s="264"/>
      <c r="E246" s="4"/>
      <c r="F246" s="4"/>
      <c r="G246" s="168"/>
    </row>
    <row r="247" spans="1:7" s="3" customFormat="1" x14ac:dyDescent="0.2">
      <c r="A247" s="183"/>
      <c r="B247" s="183"/>
      <c r="D247" s="264"/>
      <c r="E247" s="4"/>
      <c r="F247" s="4"/>
      <c r="G247" s="168"/>
    </row>
    <row r="248" spans="1:7" s="3" customFormat="1" x14ac:dyDescent="0.2">
      <c r="A248" s="183"/>
      <c r="B248" s="183"/>
      <c r="D248" s="264"/>
      <c r="E248" s="4"/>
      <c r="F248" s="4"/>
      <c r="G248" s="168"/>
    </row>
    <row r="249" spans="1:7" s="3" customFormat="1" x14ac:dyDescent="0.2">
      <c r="A249" s="183"/>
      <c r="B249" s="183"/>
      <c r="D249" s="264"/>
      <c r="E249" s="4"/>
      <c r="F249" s="4"/>
      <c r="G249" s="168"/>
    </row>
    <row r="250" spans="1:7" s="3" customFormat="1" x14ac:dyDescent="0.2">
      <c r="A250" s="183"/>
      <c r="B250" s="183"/>
      <c r="D250" s="264"/>
      <c r="E250" s="4"/>
      <c r="F250" s="4"/>
      <c r="G250" s="168"/>
    </row>
    <row r="251" spans="1:7" s="3" customFormat="1" x14ac:dyDescent="0.2">
      <c r="A251" s="183"/>
      <c r="B251" s="183"/>
      <c r="D251" s="264"/>
      <c r="E251" s="4"/>
      <c r="F251" s="4"/>
      <c r="G251" s="168"/>
    </row>
    <row r="252" spans="1:7" s="3" customFormat="1" x14ac:dyDescent="0.2">
      <c r="A252" s="183"/>
      <c r="B252" s="183"/>
      <c r="D252" s="264"/>
      <c r="E252" s="4"/>
      <c r="F252" s="4"/>
      <c r="G252" s="168"/>
    </row>
    <row r="253" spans="1:7" s="3" customFormat="1" x14ac:dyDescent="0.2">
      <c r="A253" s="183"/>
      <c r="B253" s="183"/>
      <c r="D253" s="264"/>
      <c r="E253" s="4"/>
      <c r="F253" s="4"/>
      <c r="G253" s="168"/>
    </row>
    <row r="254" spans="1:7" s="3" customFormat="1" x14ac:dyDescent="0.2">
      <c r="A254" s="183"/>
      <c r="B254" s="183"/>
      <c r="D254" s="264"/>
      <c r="E254" s="4"/>
      <c r="F254" s="4"/>
      <c r="G254" s="168"/>
    </row>
    <row r="255" spans="1:7" s="3" customFormat="1" x14ac:dyDescent="0.2">
      <c r="A255" s="183"/>
      <c r="B255" s="183"/>
      <c r="D255" s="264"/>
      <c r="E255" s="4"/>
      <c r="F255" s="4"/>
      <c r="G255" s="168"/>
    </row>
    <row r="256" spans="1:7" s="3" customFormat="1" x14ac:dyDescent="0.2">
      <c r="A256" s="183"/>
      <c r="B256" s="183"/>
      <c r="D256" s="264"/>
      <c r="E256" s="4"/>
      <c r="F256" s="4"/>
      <c r="G256" s="168"/>
    </row>
    <row r="257" spans="1:7" s="3" customFormat="1" x14ac:dyDescent="0.2">
      <c r="A257" s="183"/>
      <c r="B257" s="183"/>
      <c r="D257" s="264"/>
      <c r="E257" s="4"/>
      <c r="F257" s="4"/>
      <c r="G257" s="168"/>
    </row>
    <row r="258" spans="1:7" s="3" customFormat="1" x14ac:dyDescent="0.2">
      <c r="A258" s="183"/>
      <c r="B258" s="183"/>
      <c r="D258" s="264"/>
      <c r="E258" s="4"/>
      <c r="F258" s="4"/>
      <c r="G258" s="168"/>
    </row>
    <row r="259" spans="1:7" s="3" customFormat="1" x14ac:dyDescent="0.2">
      <c r="A259" s="183"/>
      <c r="B259" s="183"/>
      <c r="D259" s="264"/>
      <c r="E259" s="4"/>
      <c r="F259" s="4"/>
      <c r="G259" s="168"/>
    </row>
    <row r="260" spans="1:7" s="3" customFormat="1" x14ac:dyDescent="0.2">
      <c r="A260" s="183"/>
      <c r="B260" s="183"/>
      <c r="D260" s="264"/>
      <c r="E260" s="4"/>
      <c r="F260" s="4"/>
      <c r="G260" s="168"/>
    </row>
    <row r="261" spans="1:7" s="3" customFormat="1" x14ac:dyDescent="0.2">
      <c r="A261" s="183"/>
      <c r="B261" s="183"/>
      <c r="D261" s="264"/>
      <c r="E261" s="4"/>
      <c r="F261" s="4"/>
      <c r="G261" s="168"/>
    </row>
    <row r="262" spans="1:7" s="3" customFormat="1" x14ac:dyDescent="0.2">
      <c r="A262" s="183"/>
      <c r="B262" s="183"/>
      <c r="D262" s="264"/>
      <c r="E262" s="4"/>
      <c r="F262" s="4"/>
      <c r="G262" s="168"/>
    </row>
    <row r="263" spans="1:7" s="3" customFormat="1" x14ac:dyDescent="0.2">
      <c r="A263" s="183"/>
      <c r="B263" s="183"/>
      <c r="D263" s="264"/>
      <c r="E263" s="4"/>
      <c r="F263" s="4"/>
      <c r="G263" s="168"/>
    </row>
    <row r="264" spans="1:7" s="3" customFormat="1" x14ac:dyDescent="0.2">
      <c r="A264" s="183"/>
      <c r="B264" s="183"/>
      <c r="D264" s="264"/>
      <c r="E264" s="4"/>
      <c r="F264" s="4"/>
      <c r="G264" s="168"/>
    </row>
    <row r="265" spans="1:7" s="3" customFormat="1" x14ac:dyDescent="0.2">
      <c r="A265" s="183"/>
      <c r="B265" s="183"/>
      <c r="D265" s="264"/>
      <c r="E265" s="4"/>
      <c r="F265" s="4"/>
      <c r="G265" s="168"/>
    </row>
    <row r="266" spans="1:7" s="3" customFormat="1" x14ac:dyDescent="0.2">
      <c r="A266" s="183"/>
      <c r="B266" s="183"/>
      <c r="D266" s="264"/>
      <c r="E266" s="4"/>
      <c r="F266" s="4"/>
      <c r="G266" s="168"/>
    </row>
    <row r="267" spans="1:7" s="3" customFormat="1" x14ac:dyDescent="0.2">
      <c r="A267" s="183"/>
      <c r="B267" s="183"/>
      <c r="D267" s="264"/>
      <c r="E267" s="4"/>
      <c r="F267" s="4"/>
      <c r="G267" s="168"/>
    </row>
    <row r="268" spans="1:7" s="3" customFormat="1" x14ac:dyDescent="0.2">
      <c r="A268" s="183"/>
      <c r="B268" s="183"/>
      <c r="D268" s="264"/>
      <c r="E268" s="4"/>
      <c r="F268" s="4"/>
      <c r="G268" s="168"/>
    </row>
    <row r="269" spans="1:7" s="3" customFormat="1" x14ac:dyDescent="0.2">
      <c r="A269" s="183"/>
      <c r="B269" s="183"/>
      <c r="D269" s="264"/>
      <c r="E269" s="4"/>
      <c r="F269" s="4"/>
      <c r="G269" s="168"/>
    </row>
    <row r="270" spans="1:7" s="3" customFormat="1" x14ac:dyDescent="0.2">
      <c r="A270" s="183"/>
      <c r="B270" s="183"/>
      <c r="D270" s="264"/>
      <c r="E270" s="4"/>
      <c r="F270" s="4"/>
      <c r="G270" s="168"/>
    </row>
    <row r="271" spans="1:7" s="3" customFormat="1" x14ac:dyDescent="0.2">
      <c r="A271" s="183"/>
      <c r="B271" s="183"/>
      <c r="D271" s="264"/>
      <c r="E271" s="4"/>
      <c r="F271" s="4"/>
      <c r="G271" s="168"/>
    </row>
    <row r="272" spans="1:7" s="3" customFormat="1" x14ac:dyDescent="0.2">
      <c r="A272" s="183"/>
      <c r="B272" s="183"/>
      <c r="D272" s="264"/>
      <c r="E272" s="4"/>
      <c r="F272" s="4"/>
      <c r="G272" s="168"/>
    </row>
    <row r="273" spans="1:7" s="3" customFormat="1" x14ac:dyDescent="0.2">
      <c r="A273" s="183"/>
      <c r="B273" s="183"/>
      <c r="D273" s="264"/>
      <c r="E273" s="4"/>
      <c r="F273" s="4"/>
      <c r="G273" s="168"/>
    </row>
    <row r="274" spans="1:7" s="3" customFormat="1" x14ac:dyDescent="0.2">
      <c r="A274" s="183"/>
      <c r="B274" s="183"/>
      <c r="D274" s="264"/>
      <c r="E274" s="4"/>
      <c r="F274" s="4"/>
      <c r="G274" s="168"/>
    </row>
    <row r="275" spans="1:7" s="3" customFormat="1" x14ac:dyDescent="0.2">
      <c r="A275" s="183"/>
      <c r="B275" s="183"/>
      <c r="D275" s="264"/>
      <c r="E275" s="4"/>
      <c r="F275" s="4"/>
      <c r="G275" s="168"/>
    </row>
    <row r="276" spans="1:7" s="3" customFormat="1" x14ac:dyDescent="0.2">
      <c r="A276" s="183"/>
      <c r="B276" s="183"/>
      <c r="D276" s="264"/>
      <c r="E276" s="4"/>
      <c r="F276" s="4"/>
      <c r="G276" s="168"/>
    </row>
    <row r="277" spans="1:7" s="3" customFormat="1" x14ac:dyDescent="0.2">
      <c r="A277" s="183"/>
      <c r="B277" s="183"/>
      <c r="D277" s="264"/>
      <c r="E277" s="4"/>
      <c r="F277" s="4"/>
      <c r="G277" s="168"/>
    </row>
    <row r="278" spans="1:7" s="3" customFormat="1" x14ac:dyDescent="0.2">
      <c r="A278" s="183"/>
      <c r="B278" s="183"/>
      <c r="D278" s="264"/>
      <c r="E278" s="4"/>
      <c r="F278" s="4"/>
      <c r="G278" s="168"/>
    </row>
    <row r="279" spans="1:7" s="3" customFormat="1" x14ac:dyDescent="0.2">
      <c r="A279" s="183"/>
      <c r="B279" s="183"/>
      <c r="D279" s="264"/>
      <c r="E279" s="4"/>
      <c r="F279" s="4"/>
      <c r="G279" s="168"/>
    </row>
    <row r="280" spans="1:7" s="3" customFormat="1" x14ac:dyDescent="0.2">
      <c r="A280" s="183"/>
      <c r="B280" s="183"/>
      <c r="D280" s="264"/>
      <c r="E280" s="4"/>
      <c r="F280" s="4"/>
      <c r="G280" s="168"/>
    </row>
    <row r="281" spans="1:7" s="3" customFormat="1" x14ac:dyDescent="0.2">
      <c r="A281" s="183"/>
      <c r="B281" s="183"/>
      <c r="D281" s="264"/>
      <c r="E281" s="4"/>
      <c r="F281" s="4"/>
      <c r="G281" s="168"/>
    </row>
    <row r="282" spans="1:7" s="3" customFormat="1" x14ac:dyDescent="0.2">
      <c r="A282" s="183"/>
      <c r="B282" s="183"/>
      <c r="D282" s="264"/>
      <c r="E282" s="4"/>
      <c r="F282" s="4"/>
      <c r="G282" s="168"/>
    </row>
    <row r="283" spans="1:7" s="3" customFormat="1" x14ac:dyDescent="0.2">
      <c r="A283" s="183"/>
      <c r="B283" s="183"/>
      <c r="D283" s="264"/>
      <c r="E283" s="4"/>
      <c r="F283" s="4"/>
      <c r="G283" s="168"/>
    </row>
    <row r="284" spans="1:7" s="3" customFormat="1" x14ac:dyDescent="0.2">
      <c r="A284" s="183"/>
      <c r="B284" s="183"/>
      <c r="D284" s="264"/>
      <c r="E284" s="4"/>
      <c r="F284" s="4"/>
      <c r="G284" s="168"/>
    </row>
    <row r="285" spans="1:7" s="3" customFormat="1" x14ac:dyDescent="0.2">
      <c r="A285" s="183"/>
      <c r="B285" s="183"/>
      <c r="D285" s="264"/>
      <c r="E285" s="4"/>
      <c r="F285" s="4"/>
      <c r="G285" s="168"/>
    </row>
    <row r="286" spans="1:7" s="3" customFormat="1" x14ac:dyDescent="0.2">
      <c r="A286" s="183"/>
      <c r="B286" s="183"/>
      <c r="D286" s="264"/>
      <c r="E286" s="4"/>
      <c r="F286" s="4"/>
      <c r="G286" s="168"/>
    </row>
    <row r="287" spans="1:7" s="3" customFormat="1" x14ac:dyDescent="0.2">
      <c r="A287" s="183"/>
      <c r="B287" s="183"/>
      <c r="D287" s="264"/>
      <c r="E287" s="4"/>
      <c r="F287" s="4"/>
      <c r="G287" s="168"/>
    </row>
    <row r="288" spans="1:7" s="3" customFormat="1" x14ac:dyDescent="0.2">
      <c r="A288" s="183"/>
      <c r="B288" s="183"/>
      <c r="D288" s="264"/>
      <c r="E288" s="4"/>
      <c r="F288" s="4"/>
      <c r="G288" s="168"/>
    </row>
    <row r="289" spans="1:7" s="3" customFormat="1" x14ac:dyDescent="0.2">
      <c r="A289" s="183"/>
      <c r="B289" s="183"/>
      <c r="D289" s="264"/>
      <c r="E289" s="4"/>
      <c r="F289" s="4"/>
      <c r="G289" s="168"/>
    </row>
    <row r="290" spans="1:7" s="3" customFormat="1" x14ac:dyDescent="0.2">
      <c r="A290" s="183"/>
      <c r="B290" s="183"/>
      <c r="D290" s="264"/>
      <c r="E290" s="4"/>
      <c r="F290" s="4"/>
      <c r="G290" s="168"/>
    </row>
    <row r="291" spans="1:7" s="3" customFormat="1" x14ac:dyDescent="0.2">
      <c r="A291" s="183"/>
      <c r="B291" s="183"/>
      <c r="D291" s="264"/>
      <c r="E291" s="4"/>
      <c r="F291" s="4"/>
      <c r="G291" s="168"/>
    </row>
    <row r="292" spans="1:7" s="3" customFormat="1" x14ac:dyDescent="0.2">
      <c r="A292" s="183"/>
      <c r="B292" s="183"/>
      <c r="D292" s="264"/>
      <c r="E292" s="4"/>
      <c r="F292" s="4"/>
      <c r="G292" s="168"/>
    </row>
    <row r="293" spans="1:7" s="3" customFormat="1" x14ac:dyDescent="0.2">
      <c r="A293" s="183"/>
      <c r="B293" s="183"/>
      <c r="D293" s="264"/>
      <c r="E293" s="4"/>
      <c r="F293" s="4"/>
      <c r="G293" s="168"/>
    </row>
    <row r="294" spans="1:7" s="3" customFormat="1" x14ac:dyDescent="0.2">
      <c r="A294" s="183"/>
      <c r="B294" s="183"/>
      <c r="D294" s="264"/>
      <c r="E294" s="4"/>
      <c r="F294" s="4"/>
      <c r="G294" s="168"/>
    </row>
    <row r="295" spans="1:7" s="3" customFormat="1" x14ac:dyDescent="0.2">
      <c r="A295" s="183"/>
      <c r="B295" s="183"/>
      <c r="D295" s="264"/>
      <c r="E295" s="4"/>
      <c r="F295" s="4"/>
      <c r="G295" s="168"/>
    </row>
    <row r="296" spans="1:7" s="3" customFormat="1" x14ac:dyDescent="0.2">
      <c r="A296" s="183"/>
      <c r="B296" s="183"/>
      <c r="D296" s="264"/>
      <c r="E296" s="4"/>
      <c r="F296" s="4"/>
      <c r="G296" s="168"/>
    </row>
    <row r="297" spans="1:7" s="3" customFormat="1" x14ac:dyDescent="0.2">
      <c r="A297" s="183"/>
      <c r="B297" s="183"/>
      <c r="D297" s="264"/>
      <c r="E297" s="4"/>
      <c r="F297" s="4"/>
      <c r="G297" s="168"/>
    </row>
    <row r="298" spans="1:7" s="3" customFormat="1" x14ac:dyDescent="0.2">
      <c r="A298" s="183"/>
      <c r="B298" s="183"/>
      <c r="D298" s="264"/>
      <c r="E298" s="4"/>
      <c r="F298" s="4"/>
      <c r="G298" s="168"/>
    </row>
    <row r="299" spans="1:7" s="3" customFormat="1" x14ac:dyDescent="0.2">
      <c r="A299" s="183"/>
      <c r="B299" s="183"/>
      <c r="D299" s="264"/>
      <c r="E299" s="4"/>
      <c r="F299" s="4"/>
      <c r="G299" s="168"/>
    </row>
    <row r="300" spans="1:7" s="3" customFormat="1" x14ac:dyDescent="0.2">
      <c r="A300" s="183"/>
      <c r="B300" s="183"/>
      <c r="D300" s="264"/>
      <c r="E300" s="4"/>
      <c r="F300" s="4"/>
      <c r="G300" s="168"/>
    </row>
    <row r="301" spans="1:7" s="3" customFormat="1" x14ac:dyDescent="0.2">
      <c r="A301" s="183"/>
      <c r="B301" s="183"/>
      <c r="D301" s="264"/>
      <c r="E301" s="4"/>
      <c r="F301" s="4"/>
      <c r="G301" s="168"/>
    </row>
    <row r="302" spans="1:7" s="3" customFormat="1" x14ac:dyDescent="0.2">
      <c r="A302" s="183"/>
      <c r="B302" s="183"/>
      <c r="D302" s="264"/>
      <c r="E302" s="4"/>
      <c r="F302" s="4"/>
      <c r="G302" s="168"/>
    </row>
    <row r="303" spans="1:7" s="3" customFormat="1" x14ac:dyDescent="0.2">
      <c r="A303" s="183"/>
      <c r="B303" s="183"/>
      <c r="D303" s="264"/>
      <c r="E303" s="4"/>
      <c r="F303" s="4"/>
      <c r="G303" s="168"/>
    </row>
    <row r="304" spans="1:7" s="3" customFormat="1" x14ac:dyDescent="0.2">
      <c r="A304" s="183"/>
      <c r="B304" s="183"/>
      <c r="D304" s="264"/>
      <c r="E304" s="4"/>
      <c r="F304" s="4"/>
      <c r="G304" s="168"/>
    </row>
    <row r="305" spans="1:7" s="3" customFormat="1" x14ac:dyDescent="0.2">
      <c r="A305" s="183"/>
      <c r="B305" s="183"/>
      <c r="D305" s="264"/>
      <c r="E305" s="4"/>
      <c r="F305" s="4"/>
      <c r="G305" s="168"/>
    </row>
    <row r="306" spans="1:7" s="3" customFormat="1" x14ac:dyDescent="0.2">
      <c r="A306" s="183"/>
      <c r="B306" s="183"/>
      <c r="D306" s="264"/>
      <c r="E306" s="4"/>
      <c r="F306" s="4"/>
      <c r="G306" s="168"/>
    </row>
    <row r="307" spans="1:7" s="3" customFormat="1" x14ac:dyDescent="0.2">
      <c r="A307" s="183"/>
      <c r="B307" s="183"/>
      <c r="D307" s="264"/>
      <c r="E307" s="4"/>
      <c r="F307" s="4"/>
      <c r="G307" s="168"/>
    </row>
    <row r="308" spans="1:7" s="3" customFormat="1" x14ac:dyDescent="0.2">
      <c r="A308" s="183"/>
      <c r="B308" s="183"/>
      <c r="D308" s="264"/>
      <c r="E308" s="4"/>
      <c r="F308" s="4"/>
      <c r="G308" s="168"/>
    </row>
    <row r="309" spans="1:7" s="3" customFormat="1" x14ac:dyDescent="0.2">
      <c r="A309" s="183"/>
      <c r="B309" s="183"/>
      <c r="D309" s="264"/>
      <c r="E309" s="4"/>
      <c r="F309" s="4"/>
      <c r="G309" s="168"/>
    </row>
    <row r="310" spans="1:7" s="3" customFormat="1" x14ac:dyDescent="0.2">
      <c r="A310" s="183"/>
      <c r="B310" s="183"/>
      <c r="D310" s="264"/>
      <c r="E310" s="4"/>
      <c r="F310" s="4"/>
      <c r="G310" s="168"/>
    </row>
    <row r="311" spans="1:7" s="3" customFormat="1" x14ac:dyDescent="0.2">
      <c r="A311" s="183"/>
      <c r="B311" s="183"/>
      <c r="D311" s="264"/>
      <c r="E311" s="4"/>
      <c r="F311" s="4"/>
      <c r="G311" s="168"/>
    </row>
    <row r="312" spans="1:7" s="3" customFormat="1" x14ac:dyDescent="0.2">
      <c r="A312" s="183"/>
      <c r="B312" s="183"/>
      <c r="D312" s="264"/>
      <c r="E312" s="4"/>
      <c r="F312" s="4"/>
      <c r="G312" s="168"/>
    </row>
    <row r="313" spans="1:7" s="3" customFormat="1" x14ac:dyDescent="0.2">
      <c r="A313" s="183"/>
      <c r="B313" s="183"/>
      <c r="D313" s="264"/>
      <c r="E313" s="4"/>
      <c r="F313" s="4"/>
      <c r="G313" s="168"/>
    </row>
    <row r="314" spans="1:7" s="3" customFormat="1" x14ac:dyDescent="0.2">
      <c r="A314" s="183"/>
      <c r="B314" s="183"/>
      <c r="D314" s="264"/>
      <c r="E314" s="4"/>
      <c r="F314" s="4"/>
      <c r="G314" s="168"/>
    </row>
    <row r="315" spans="1:7" s="3" customFormat="1" x14ac:dyDescent="0.2">
      <c r="A315" s="183"/>
      <c r="B315" s="183"/>
      <c r="D315" s="264"/>
      <c r="E315" s="4"/>
      <c r="F315" s="4"/>
      <c r="G315" s="168"/>
    </row>
    <row r="316" spans="1:7" s="3" customFormat="1" x14ac:dyDescent="0.2">
      <c r="A316" s="183"/>
      <c r="B316" s="183"/>
      <c r="D316" s="264"/>
      <c r="E316" s="4"/>
      <c r="F316" s="4"/>
      <c r="G316" s="168"/>
    </row>
    <row r="317" spans="1:7" s="3" customFormat="1" x14ac:dyDescent="0.2">
      <c r="A317" s="183"/>
      <c r="B317" s="183"/>
      <c r="D317" s="264"/>
      <c r="E317" s="4"/>
      <c r="F317" s="4"/>
      <c r="G317" s="168"/>
    </row>
    <row r="318" spans="1:7" s="3" customFormat="1" x14ac:dyDescent="0.2">
      <c r="A318" s="183"/>
      <c r="B318" s="183"/>
      <c r="D318" s="264"/>
      <c r="E318" s="4"/>
      <c r="F318" s="4"/>
      <c r="G318" s="168"/>
    </row>
  </sheetData>
  <mergeCells count="3">
    <mergeCell ref="A2:C2"/>
    <mergeCell ref="A1:H1"/>
    <mergeCell ref="A3:C3"/>
  </mergeCells>
  <printOptions horizontalCentered="1"/>
  <pageMargins left="0.19685039370078741" right="0.19685039370078741" top="0.43307086614173229" bottom="0.39370078740157483" header="0.31496062992125984" footer="0.19685039370078741"/>
  <pageSetup paperSize="9" scale="85" firstPageNumber="558" orientation="portrait" useFirstPageNumber="1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6"/>
  <sheetViews>
    <sheetView topLeftCell="A10" zoomScaleNormal="100" workbookViewId="0">
      <selection activeCell="J7" sqref="J7"/>
    </sheetView>
  </sheetViews>
  <sheetFormatPr defaultColWidth="11.42578125" defaultRowHeight="12.75" x14ac:dyDescent="0.2"/>
  <cols>
    <col min="1" max="1" width="4.28515625" style="183" customWidth="1"/>
    <col min="2" max="2" width="5" style="251" bestFit="1" customWidth="1"/>
    <col min="3" max="3" width="51.7109375" style="251" customWidth="1"/>
    <col min="4" max="4" width="12.7109375" style="364" customWidth="1"/>
    <col min="5" max="5" width="12.28515625" style="364" bestFit="1" customWidth="1"/>
    <col min="6" max="6" width="12.7109375" style="364" customWidth="1"/>
    <col min="7" max="7" width="8.140625" style="365" customWidth="1"/>
    <col min="8" max="8" width="8.140625" style="251" customWidth="1"/>
  </cols>
  <sheetData>
    <row r="1" spans="1:8" s="36" customFormat="1" ht="30" customHeight="1" x14ac:dyDescent="0.3">
      <c r="A1" s="336" t="s">
        <v>37</v>
      </c>
      <c r="B1" s="336"/>
      <c r="C1" s="336"/>
      <c r="D1" s="336"/>
      <c r="E1" s="336"/>
      <c r="F1" s="336"/>
      <c r="G1" s="336"/>
      <c r="H1" s="336"/>
    </row>
    <row r="2" spans="1:8" s="3" customFormat="1" ht="29.25" customHeight="1" x14ac:dyDescent="0.2">
      <c r="A2" s="337" t="s">
        <v>261</v>
      </c>
      <c r="B2" s="337"/>
      <c r="C2" s="337"/>
      <c r="D2" s="338" t="s">
        <v>246</v>
      </c>
      <c r="E2" s="339" t="s">
        <v>247</v>
      </c>
      <c r="F2" s="340" t="s">
        <v>244</v>
      </c>
      <c r="G2" s="339" t="s">
        <v>262</v>
      </c>
      <c r="H2" s="339" t="s">
        <v>262</v>
      </c>
    </row>
    <row r="3" spans="1:8" s="3" customFormat="1" ht="12.75" customHeight="1" x14ac:dyDescent="0.2">
      <c r="A3" s="341">
        <v>1</v>
      </c>
      <c r="B3" s="341"/>
      <c r="C3" s="341"/>
      <c r="D3" s="342">
        <v>2</v>
      </c>
      <c r="E3" s="343">
        <v>3</v>
      </c>
      <c r="F3" s="342">
        <v>4</v>
      </c>
      <c r="G3" s="343" t="s">
        <v>257</v>
      </c>
      <c r="H3" s="343" t="s">
        <v>258</v>
      </c>
    </row>
    <row r="4" spans="1:8" s="47" customFormat="1" ht="23.45" customHeight="1" x14ac:dyDescent="0.2">
      <c r="A4" s="344"/>
      <c r="B4" s="175"/>
      <c r="C4" s="345" t="s">
        <v>63</v>
      </c>
      <c r="D4" s="346">
        <f>D5-D18</f>
        <v>153038157.87</v>
      </c>
      <c r="E4" s="346">
        <f>E5+E18</f>
        <v>21777000</v>
      </c>
      <c r="F4" s="346">
        <f>F5-F18</f>
        <v>44710974.859999999</v>
      </c>
      <c r="G4" s="347">
        <f t="shared" ref="G4:G12" si="0">F4/D4*100</f>
        <v>29.215573084707568</v>
      </c>
      <c r="H4" s="347">
        <f>F4/E4*100</f>
        <v>205.3128294071727</v>
      </c>
    </row>
    <row r="5" spans="1:8" s="47" customFormat="1" ht="15" customHeight="1" x14ac:dyDescent="0.2">
      <c r="A5" s="175">
        <v>8</v>
      </c>
      <c r="B5" s="175"/>
      <c r="C5" s="175" t="s">
        <v>29</v>
      </c>
      <c r="D5" s="346">
        <f>D6+D15</f>
        <v>168624605.99000001</v>
      </c>
      <c r="E5" s="346">
        <f>E6</f>
        <v>10115000</v>
      </c>
      <c r="F5" s="346">
        <f>F6</f>
        <v>52245392.269999996</v>
      </c>
      <c r="G5" s="347">
        <f t="shared" si="0"/>
        <v>30.983255357820266</v>
      </c>
      <c r="H5" s="347">
        <f t="shared" ref="H5:H25" si="1">F5/E5*100</f>
        <v>516.51401156697978</v>
      </c>
    </row>
    <row r="6" spans="1:8" s="47" customFormat="1" ht="13.5" customHeight="1" x14ac:dyDescent="0.2">
      <c r="A6" s="175">
        <v>81</v>
      </c>
      <c r="B6" s="175"/>
      <c r="C6" s="175" t="s">
        <v>214</v>
      </c>
      <c r="D6" s="346">
        <f>D7+D10+D13</f>
        <v>18960605.989999998</v>
      </c>
      <c r="E6" s="346">
        <f t="shared" ref="E6:F6" si="2">E7+E10+E13</f>
        <v>10115000</v>
      </c>
      <c r="F6" s="346">
        <f t="shared" si="2"/>
        <v>52245392.269999996</v>
      </c>
      <c r="G6" s="347">
        <f t="shared" si="0"/>
        <v>275.54705950619251</v>
      </c>
      <c r="H6" s="347">
        <f t="shared" si="1"/>
        <v>516.51401156697978</v>
      </c>
    </row>
    <row r="7" spans="1:8" s="47" customFormat="1" ht="25.15" customHeight="1" x14ac:dyDescent="0.2">
      <c r="A7" s="175">
        <v>816</v>
      </c>
      <c r="B7" s="175"/>
      <c r="C7" s="187" t="s">
        <v>145</v>
      </c>
      <c r="D7" s="348">
        <f t="shared" ref="D7" si="3">D8+D9</f>
        <v>18291312.989999998</v>
      </c>
      <c r="E7" s="348">
        <f t="shared" ref="E7:F7" si="4">E8+E9</f>
        <v>9690000</v>
      </c>
      <c r="F7" s="348">
        <f t="shared" si="4"/>
        <v>11936167.27</v>
      </c>
      <c r="G7" s="349">
        <f t="shared" si="0"/>
        <v>65.255934751789525</v>
      </c>
      <c r="H7" s="349">
        <f t="shared" si="1"/>
        <v>123.18026078431372</v>
      </c>
    </row>
    <row r="8" spans="1:8" s="63" customFormat="1" ht="24" customHeight="1" x14ac:dyDescent="0.2">
      <c r="A8" s="176"/>
      <c r="B8" s="176">
        <v>8163</v>
      </c>
      <c r="C8" s="335" t="s">
        <v>137</v>
      </c>
      <c r="D8" s="350">
        <v>17772959.59</v>
      </c>
      <c r="E8" s="351">
        <v>9190000</v>
      </c>
      <c r="F8" s="350">
        <v>11451197.869999999</v>
      </c>
      <c r="G8" s="352">
        <f t="shared" si="0"/>
        <v>64.430450156669707</v>
      </c>
      <c r="H8" s="353">
        <f t="shared" si="1"/>
        <v>124.6049822633297</v>
      </c>
    </row>
    <row r="9" spans="1:8" s="63" customFormat="1" ht="12.75" customHeight="1" x14ac:dyDescent="0.2">
      <c r="A9" s="176"/>
      <c r="B9" s="176">
        <v>8164</v>
      </c>
      <c r="C9" s="335" t="s">
        <v>157</v>
      </c>
      <c r="D9" s="350">
        <v>518353.4</v>
      </c>
      <c r="E9" s="351">
        <v>500000</v>
      </c>
      <c r="F9" s="350">
        <v>484969.4</v>
      </c>
      <c r="G9" s="352">
        <f t="shared" si="0"/>
        <v>93.559606245468828</v>
      </c>
      <c r="H9" s="353">
        <f t="shared" si="1"/>
        <v>96.993880000000004</v>
      </c>
    </row>
    <row r="10" spans="1:8" s="62" customFormat="1" ht="13.5" customHeight="1" x14ac:dyDescent="0.2">
      <c r="A10" s="158">
        <v>817</v>
      </c>
      <c r="B10" s="158"/>
      <c r="C10" s="354" t="s">
        <v>158</v>
      </c>
      <c r="D10" s="348">
        <f>D11+D12</f>
        <v>669293</v>
      </c>
      <c r="E10" s="348">
        <f>E11+E12</f>
        <v>425000</v>
      </c>
      <c r="F10" s="348">
        <f>F11+F12</f>
        <v>309225</v>
      </c>
      <c r="G10" s="349">
        <f t="shared" si="0"/>
        <v>46.201738252155636</v>
      </c>
      <c r="H10" s="349">
        <f t="shared" si="1"/>
        <v>72.758823529411771</v>
      </c>
    </row>
    <row r="11" spans="1:8" s="63" customFormat="1" ht="13.5" customHeight="1" x14ac:dyDescent="0.2">
      <c r="A11" s="176"/>
      <c r="B11" s="176">
        <v>8174</v>
      </c>
      <c r="C11" s="335" t="s">
        <v>159</v>
      </c>
      <c r="D11" s="350">
        <v>160125</v>
      </c>
      <c r="E11" s="351">
        <v>25000</v>
      </c>
      <c r="F11" s="350">
        <v>24225</v>
      </c>
      <c r="G11" s="352">
        <f t="shared" si="0"/>
        <v>15.128805620608897</v>
      </c>
      <c r="H11" s="353">
        <f t="shared" si="1"/>
        <v>96.899999999999991</v>
      </c>
    </row>
    <row r="12" spans="1:8" s="63" customFormat="1" ht="24" customHeight="1" x14ac:dyDescent="0.2">
      <c r="A12" s="176"/>
      <c r="B12" s="176">
        <v>8176</v>
      </c>
      <c r="C12" s="335" t="s">
        <v>160</v>
      </c>
      <c r="D12" s="350">
        <v>509168</v>
      </c>
      <c r="E12" s="351">
        <v>400000</v>
      </c>
      <c r="F12" s="350">
        <v>285000</v>
      </c>
      <c r="G12" s="352">
        <f t="shared" si="0"/>
        <v>55.973666844734936</v>
      </c>
      <c r="H12" s="353">
        <f t="shared" si="1"/>
        <v>71.25</v>
      </c>
    </row>
    <row r="13" spans="1:8" s="62" customFormat="1" ht="15" customHeight="1" x14ac:dyDescent="0.2">
      <c r="A13" s="158">
        <v>818</v>
      </c>
      <c r="B13" s="158"/>
      <c r="C13" s="235" t="s">
        <v>255</v>
      </c>
      <c r="D13" s="348">
        <f>D14</f>
        <v>0</v>
      </c>
      <c r="E13" s="348">
        <f t="shared" ref="E13:F13" si="5">E14</f>
        <v>0</v>
      </c>
      <c r="F13" s="348">
        <f t="shared" si="5"/>
        <v>40000000</v>
      </c>
      <c r="G13" s="349" t="s">
        <v>203</v>
      </c>
      <c r="H13" s="349" t="s">
        <v>203</v>
      </c>
    </row>
    <row r="14" spans="1:8" s="63" customFormat="1" ht="27" customHeight="1" x14ac:dyDescent="0.2">
      <c r="A14" s="176"/>
      <c r="B14" s="176">
        <v>8181</v>
      </c>
      <c r="C14" s="335" t="s">
        <v>256</v>
      </c>
      <c r="D14" s="350">
        <v>0</v>
      </c>
      <c r="E14" s="351">
        <v>0</v>
      </c>
      <c r="F14" s="350">
        <v>40000000</v>
      </c>
      <c r="G14" s="352">
        <v>0</v>
      </c>
      <c r="H14" s="353">
        <v>0</v>
      </c>
    </row>
    <row r="15" spans="1:8" s="62" customFormat="1" ht="16.5" customHeight="1" x14ac:dyDescent="0.2">
      <c r="A15" s="158">
        <v>85</v>
      </c>
      <c r="B15" s="158"/>
      <c r="C15" s="235" t="s">
        <v>249</v>
      </c>
      <c r="D15" s="348">
        <f>D16</f>
        <v>149664000</v>
      </c>
      <c r="E15" s="348">
        <f t="shared" ref="E15:F15" si="6">E16</f>
        <v>0</v>
      </c>
      <c r="F15" s="348">
        <f t="shared" si="6"/>
        <v>0</v>
      </c>
      <c r="G15" s="349" t="s">
        <v>203</v>
      </c>
      <c r="H15" s="349" t="s">
        <v>203</v>
      </c>
    </row>
    <row r="16" spans="1:8" s="62" customFormat="1" ht="15.75" customHeight="1" x14ac:dyDescent="0.2">
      <c r="A16" s="158">
        <v>851</v>
      </c>
      <c r="B16" s="158"/>
      <c r="C16" s="235" t="s">
        <v>250</v>
      </c>
      <c r="D16" s="348">
        <f>D17</f>
        <v>149664000</v>
      </c>
      <c r="E16" s="348">
        <f t="shared" ref="E16:F16" si="7">E17</f>
        <v>0</v>
      </c>
      <c r="F16" s="348">
        <f t="shared" si="7"/>
        <v>0</v>
      </c>
      <c r="G16" s="349" t="s">
        <v>203</v>
      </c>
      <c r="H16" s="349" t="s">
        <v>203</v>
      </c>
    </row>
    <row r="17" spans="1:8" s="63" customFormat="1" ht="16.5" customHeight="1" x14ac:dyDescent="0.2">
      <c r="A17" s="176"/>
      <c r="B17" s="176">
        <v>8511</v>
      </c>
      <c r="C17" s="335" t="s">
        <v>251</v>
      </c>
      <c r="D17" s="350">
        <v>149664000</v>
      </c>
      <c r="E17" s="351">
        <v>0</v>
      </c>
      <c r="F17" s="350">
        <v>0</v>
      </c>
      <c r="G17" s="352" t="s">
        <v>203</v>
      </c>
      <c r="H17" s="353" t="s">
        <v>203</v>
      </c>
    </row>
    <row r="18" spans="1:8" s="3" customFormat="1" ht="22.9" customHeight="1" x14ac:dyDescent="0.2">
      <c r="A18" s="178">
        <v>5</v>
      </c>
      <c r="B18" s="178"/>
      <c r="C18" s="355" t="s">
        <v>30</v>
      </c>
      <c r="D18" s="356">
        <f>D19</f>
        <v>15586448.120000001</v>
      </c>
      <c r="E18" s="356">
        <f>E19</f>
        <v>11662000</v>
      </c>
      <c r="F18" s="356">
        <f>F19</f>
        <v>7534417.4100000001</v>
      </c>
      <c r="G18" s="357">
        <f>F18/D18*100</f>
        <v>48.339540554669995</v>
      </c>
      <c r="H18" s="357">
        <f t="shared" si="1"/>
        <v>64.606563282455838</v>
      </c>
    </row>
    <row r="19" spans="1:8" s="3" customFormat="1" ht="13.5" customHeight="1" x14ac:dyDescent="0.2">
      <c r="A19" s="178">
        <v>51</v>
      </c>
      <c r="B19" s="178"/>
      <c r="C19" s="178" t="s">
        <v>31</v>
      </c>
      <c r="D19" s="356">
        <f>D20+D22+D24+D26</f>
        <v>15586448.120000001</v>
      </c>
      <c r="E19" s="356">
        <f>E20+E22+E24</f>
        <v>11662000</v>
      </c>
      <c r="F19" s="356">
        <f>F20+F22+F24+F26</f>
        <v>7534417.4100000001</v>
      </c>
      <c r="G19" s="357">
        <f>F19/D19*100</f>
        <v>48.339540554669995</v>
      </c>
      <c r="H19" s="357">
        <f t="shared" si="1"/>
        <v>64.606563282455838</v>
      </c>
    </row>
    <row r="20" spans="1:8" s="57" customFormat="1" ht="13.5" customHeight="1" x14ac:dyDescent="0.2">
      <c r="A20" s="194">
        <v>514</v>
      </c>
      <c r="B20" s="179"/>
      <c r="C20" s="358" t="s">
        <v>90</v>
      </c>
      <c r="D20" s="348">
        <f t="shared" ref="D20:F20" si="8">D21</f>
        <v>1626930</v>
      </c>
      <c r="E20" s="348">
        <f t="shared" si="8"/>
        <v>1402000</v>
      </c>
      <c r="F20" s="348">
        <f t="shared" si="8"/>
        <v>939932</v>
      </c>
      <c r="G20" s="357">
        <f>F20/D20*100</f>
        <v>57.773352264694857</v>
      </c>
      <c r="H20" s="349">
        <f t="shared" si="1"/>
        <v>67.042225392296714</v>
      </c>
    </row>
    <row r="21" spans="1:8" s="63" customFormat="1" ht="13.5" customHeight="1" x14ac:dyDescent="0.2">
      <c r="A21" s="176"/>
      <c r="B21" s="176">
        <v>5141</v>
      </c>
      <c r="C21" s="359" t="s">
        <v>89</v>
      </c>
      <c r="D21" s="350">
        <v>1626930</v>
      </c>
      <c r="E21" s="351">
        <v>1402000</v>
      </c>
      <c r="F21" s="350">
        <v>939932</v>
      </c>
      <c r="G21" s="352">
        <f>F21/D21*100</f>
        <v>57.773352264694857</v>
      </c>
      <c r="H21" s="353">
        <f t="shared" si="1"/>
        <v>67.042225392296714</v>
      </c>
    </row>
    <row r="22" spans="1:8" s="62" customFormat="1" ht="25.5" x14ac:dyDescent="0.2">
      <c r="A22" s="158">
        <v>515</v>
      </c>
      <c r="B22" s="158"/>
      <c r="C22" s="360" t="s">
        <v>252</v>
      </c>
      <c r="D22" s="348">
        <f>D23</f>
        <v>7200000</v>
      </c>
      <c r="E22" s="348">
        <f t="shared" ref="E22:F22" si="9">E23</f>
        <v>0</v>
      </c>
      <c r="F22" s="348">
        <f t="shared" si="9"/>
        <v>0</v>
      </c>
      <c r="G22" s="349" t="s">
        <v>203</v>
      </c>
      <c r="H22" s="349" t="s">
        <v>203</v>
      </c>
    </row>
    <row r="23" spans="1:8" s="63" customFormat="1" ht="25.5" x14ac:dyDescent="0.2">
      <c r="A23" s="176"/>
      <c r="B23" s="176">
        <v>5153</v>
      </c>
      <c r="C23" s="359" t="s">
        <v>253</v>
      </c>
      <c r="D23" s="350">
        <v>7200000</v>
      </c>
      <c r="E23" s="351">
        <v>0</v>
      </c>
      <c r="F23" s="350">
        <v>0</v>
      </c>
      <c r="G23" s="352" t="s">
        <v>203</v>
      </c>
      <c r="H23" s="353" t="s">
        <v>203</v>
      </c>
    </row>
    <row r="24" spans="1:8" s="3" customFormat="1" ht="25.5" x14ac:dyDescent="0.2">
      <c r="A24" s="175">
        <v>516</v>
      </c>
      <c r="B24" s="183"/>
      <c r="C24" s="354" t="s">
        <v>138</v>
      </c>
      <c r="D24" s="348">
        <f>SUM(D25:D25)</f>
        <v>6759518.1200000001</v>
      </c>
      <c r="E24" s="348">
        <f>SUM(E25:E25)</f>
        <v>10260000</v>
      </c>
      <c r="F24" s="348">
        <f>SUM(F25:F25)</f>
        <v>6594485.4100000001</v>
      </c>
      <c r="G24" s="349">
        <f>F24/D24*100</f>
        <v>97.558513682925081</v>
      </c>
      <c r="H24" s="349">
        <f t="shared" si="1"/>
        <v>64.273736939571151</v>
      </c>
    </row>
    <row r="25" spans="1:8" s="63" customFormat="1" ht="13.5" customHeight="1" x14ac:dyDescent="0.2">
      <c r="A25" s="176"/>
      <c r="B25" s="176">
        <v>5163</v>
      </c>
      <c r="C25" s="359" t="s">
        <v>139</v>
      </c>
      <c r="D25" s="350">
        <v>6759518.1200000001</v>
      </c>
      <c r="E25" s="351">
        <v>10260000</v>
      </c>
      <c r="F25" s="350">
        <v>6594485.4100000001</v>
      </c>
      <c r="G25" s="352">
        <f>F25/D25*100</f>
        <v>97.558513682925081</v>
      </c>
      <c r="H25" s="353">
        <f t="shared" si="1"/>
        <v>64.273736939571151</v>
      </c>
    </row>
    <row r="26" spans="1:8" s="3" customFormat="1" ht="13.5" customHeight="1" x14ac:dyDescent="0.2">
      <c r="A26" s="175">
        <v>517</v>
      </c>
      <c r="B26" s="183"/>
      <c r="C26" s="361" t="s">
        <v>88</v>
      </c>
      <c r="D26" s="348">
        <f t="shared" ref="D26" si="10">SUM(D27:D27)</f>
        <v>0</v>
      </c>
      <c r="E26" s="348">
        <f>SUM(E27:E27)</f>
        <v>0</v>
      </c>
      <c r="F26" s="348">
        <f>SUM(F27:F27)</f>
        <v>0</v>
      </c>
      <c r="G26" s="349"/>
      <c r="H26" s="352" t="s">
        <v>203</v>
      </c>
    </row>
    <row r="27" spans="1:8" s="75" customFormat="1" ht="13.5" customHeight="1" x14ac:dyDescent="0.2">
      <c r="A27" s="177"/>
      <c r="B27" s="177">
        <v>5172</v>
      </c>
      <c r="C27" s="350" t="s">
        <v>167</v>
      </c>
      <c r="D27" s="350">
        <v>0</v>
      </c>
      <c r="E27" s="351">
        <v>0</v>
      </c>
      <c r="F27" s="350">
        <v>0</v>
      </c>
      <c r="G27" s="352"/>
      <c r="H27" s="353" t="s">
        <v>203</v>
      </c>
    </row>
    <row r="28" spans="1:8" s="3" customFormat="1" x14ac:dyDescent="0.2">
      <c r="A28" s="183"/>
      <c r="B28" s="183"/>
      <c r="C28" s="183"/>
      <c r="D28" s="362"/>
      <c r="E28" s="362"/>
      <c r="F28" s="362"/>
      <c r="G28" s="363"/>
      <c r="H28" s="183"/>
    </row>
    <row r="29" spans="1:8" s="3" customFormat="1" x14ac:dyDescent="0.2">
      <c r="A29" s="183"/>
      <c r="B29" s="183"/>
      <c r="C29" s="183"/>
      <c r="D29" s="362"/>
      <c r="E29" s="362"/>
      <c r="F29" s="362"/>
      <c r="G29" s="363"/>
      <c r="H29" s="183"/>
    </row>
    <row r="30" spans="1:8" s="3" customFormat="1" x14ac:dyDescent="0.2">
      <c r="A30" s="183"/>
      <c r="B30" s="183"/>
      <c r="C30" s="183"/>
      <c r="D30" s="362"/>
      <c r="E30" s="362"/>
      <c r="F30" s="362"/>
      <c r="G30" s="363"/>
      <c r="H30" s="183"/>
    </row>
    <row r="31" spans="1:8" s="3" customFormat="1" x14ac:dyDescent="0.2">
      <c r="A31" s="183"/>
      <c r="B31" s="183"/>
      <c r="C31" s="183"/>
      <c r="D31" s="362"/>
      <c r="E31" s="362"/>
      <c r="F31" s="362"/>
      <c r="G31" s="363"/>
      <c r="H31" s="183"/>
    </row>
    <row r="32" spans="1:8" s="3" customFormat="1" x14ac:dyDescent="0.2">
      <c r="A32" s="183"/>
      <c r="B32" s="183"/>
      <c r="C32" s="183"/>
      <c r="D32" s="362"/>
      <c r="E32" s="362"/>
      <c r="F32" s="362"/>
      <c r="G32" s="363"/>
      <c r="H32" s="183"/>
    </row>
    <row r="33" spans="1:8" s="3" customFormat="1" x14ac:dyDescent="0.2">
      <c r="A33" s="183"/>
      <c r="B33" s="183"/>
      <c r="C33" s="183"/>
      <c r="D33" s="362"/>
      <c r="E33" s="362"/>
      <c r="F33" s="362"/>
      <c r="G33" s="363"/>
      <c r="H33" s="183"/>
    </row>
    <row r="34" spans="1:8" s="3" customFormat="1" x14ac:dyDescent="0.2">
      <c r="A34" s="183"/>
      <c r="B34" s="183"/>
      <c r="C34" s="183"/>
      <c r="D34" s="362"/>
      <c r="E34" s="362"/>
      <c r="F34" s="362"/>
      <c r="G34" s="363"/>
      <c r="H34" s="183"/>
    </row>
    <row r="35" spans="1:8" s="3" customFormat="1" x14ac:dyDescent="0.2">
      <c r="A35" s="183"/>
      <c r="B35" s="183"/>
      <c r="C35" s="183"/>
      <c r="D35" s="362"/>
      <c r="E35" s="362"/>
      <c r="F35" s="362"/>
      <c r="G35" s="363"/>
      <c r="H35" s="183"/>
    </row>
    <row r="36" spans="1:8" s="3" customFormat="1" x14ac:dyDescent="0.2">
      <c r="A36" s="183"/>
      <c r="B36" s="183"/>
      <c r="C36" s="183"/>
      <c r="D36" s="362"/>
      <c r="E36" s="362"/>
      <c r="F36" s="362"/>
      <c r="G36" s="363"/>
      <c r="H36" s="183"/>
    </row>
    <row r="37" spans="1:8" s="3" customFormat="1" x14ac:dyDescent="0.2">
      <c r="A37" s="183"/>
      <c r="B37" s="183"/>
      <c r="C37" s="183"/>
      <c r="D37" s="362"/>
      <c r="E37" s="362"/>
      <c r="F37" s="362"/>
      <c r="G37" s="363"/>
      <c r="H37" s="183"/>
    </row>
    <row r="38" spans="1:8" s="3" customFormat="1" x14ac:dyDescent="0.2">
      <c r="A38" s="183"/>
      <c r="B38" s="183"/>
      <c r="C38" s="183"/>
      <c r="D38" s="362"/>
      <c r="E38" s="362"/>
      <c r="F38" s="362"/>
      <c r="G38" s="363"/>
      <c r="H38" s="183"/>
    </row>
    <row r="39" spans="1:8" s="3" customFormat="1" x14ac:dyDescent="0.2">
      <c r="A39" s="183"/>
      <c r="B39" s="183"/>
      <c r="C39" s="183"/>
      <c r="D39" s="362"/>
      <c r="E39" s="362"/>
      <c r="F39" s="362"/>
      <c r="G39" s="363"/>
      <c r="H39" s="183"/>
    </row>
    <row r="40" spans="1:8" s="3" customFormat="1" x14ac:dyDescent="0.2">
      <c r="A40" s="183"/>
      <c r="B40" s="183"/>
      <c r="C40" s="183"/>
      <c r="D40" s="362"/>
      <c r="E40" s="362"/>
      <c r="F40" s="362"/>
      <c r="G40" s="363"/>
      <c r="H40" s="183"/>
    </row>
    <row r="41" spans="1:8" s="3" customFormat="1" x14ac:dyDescent="0.2">
      <c r="A41" s="183"/>
      <c r="B41" s="183"/>
      <c r="C41" s="183"/>
      <c r="D41" s="362"/>
      <c r="E41" s="362"/>
      <c r="F41" s="362"/>
      <c r="G41" s="363"/>
      <c r="H41" s="183"/>
    </row>
    <row r="42" spans="1:8" s="3" customFormat="1" x14ac:dyDescent="0.2">
      <c r="A42" s="183"/>
      <c r="B42" s="183"/>
      <c r="C42" s="183"/>
      <c r="D42" s="362"/>
      <c r="E42" s="362"/>
      <c r="F42" s="362"/>
      <c r="G42" s="363"/>
      <c r="H42" s="183"/>
    </row>
    <row r="43" spans="1:8" s="3" customFormat="1" x14ac:dyDescent="0.2">
      <c r="A43" s="183"/>
      <c r="B43" s="183"/>
      <c r="C43" s="183"/>
      <c r="D43" s="362"/>
      <c r="E43" s="362"/>
      <c r="F43" s="362"/>
      <c r="G43" s="363"/>
      <c r="H43" s="183"/>
    </row>
    <row r="44" spans="1:8" s="3" customFormat="1" x14ac:dyDescent="0.2">
      <c r="A44" s="183"/>
      <c r="B44" s="183"/>
      <c r="C44" s="183"/>
      <c r="D44" s="362"/>
      <c r="E44" s="362"/>
      <c r="F44" s="362"/>
      <c r="G44" s="363"/>
      <c r="H44" s="183"/>
    </row>
    <row r="45" spans="1:8" s="3" customFormat="1" x14ac:dyDescent="0.2">
      <c r="A45" s="183"/>
      <c r="B45" s="183"/>
      <c r="C45" s="183"/>
      <c r="D45" s="362"/>
      <c r="E45" s="362"/>
      <c r="F45" s="362"/>
      <c r="G45" s="363"/>
      <c r="H45" s="183"/>
    </row>
    <row r="46" spans="1:8" s="3" customFormat="1" x14ac:dyDescent="0.2">
      <c r="A46" s="183"/>
      <c r="B46" s="183"/>
      <c r="C46" s="183"/>
      <c r="D46" s="362"/>
      <c r="E46" s="362"/>
      <c r="F46" s="362"/>
      <c r="G46" s="363"/>
      <c r="H46" s="183"/>
    </row>
    <row r="47" spans="1:8" s="3" customFormat="1" x14ac:dyDescent="0.2">
      <c r="A47" s="183"/>
      <c r="B47" s="183"/>
      <c r="C47" s="183"/>
      <c r="D47" s="362"/>
      <c r="E47" s="362"/>
      <c r="F47" s="362"/>
      <c r="G47" s="363"/>
      <c r="H47" s="183"/>
    </row>
    <row r="48" spans="1:8" s="3" customFormat="1" x14ac:dyDescent="0.2">
      <c r="A48" s="183"/>
      <c r="B48" s="183"/>
      <c r="C48" s="183"/>
      <c r="D48" s="362"/>
      <c r="E48" s="362"/>
      <c r="F48" s="362"/>
      <c r="G48" s="363"/>
      <c r="H48" s="183"/>
    </row>
    <row r="49" spans="1:8" s="3" customFormat="1" x14ac:dyDescent="0.2">
      <c r="A49" s="183"/>
      <c r="B49" s="183"/>
      <c r="C49" s="183"/>
      <c r="D49" s="362"/>
      <c r="E49" s="362"/>
      <c r="F49" s="362"/>
      <c r="G49" s="363"/>
      <c r="H49" s="183"/>
    </row>
    <row r="50" spans="1:8" s="3" customFormat="1" x14ac:dyDescent="0.2">
      <c r="A50" s="183"/>
      <c r="B50" s="183"/>
      <c r="C50" s="183"/>
      <c r="D50" s="362"/>
      <c r="E50" s="362"/>
      <c r="F50" s="362"/>
      <c r="G50" s="363"/>
      <c r="H50" s="183"/>
    </row>
    <row r="51" spans="1:8" s="3" customFormat="1" x14ac:dyDescent="0.2">
      <c r="A51" s="183"/>
      <c r="B51" s="183"/>
      <c r="C51" s="183"/>
      <c r="D51" s="362"/>
      <c r="E51" s="362"/>
      <c r="F51" s="362"/>
      <c r="G51" s="363"/>
      <c r="H51" s="183"/>
    </row>
    <row r="52" spans="1:8" s="3" customFormat="1" x14ac:dyDescent="0.2">
      <c r="A52" s="183"/>
      <c r="B52" s="183"/>
      <c r="C52" s="183"/>
      <c r="D52" s="362"/>
      <c r="E52" s="362"/>
      <c r="F52" s="362"/>
      <c r="G52" s="363"/>
      <c r="H52" s="183"/>
    </row>
    <row r="53" spans="1:8" s="3" customFormat="1" x14ac:dyDescent="0.2">
      <c r="A53" s="183"/>
      <c r="B53" s="183"/>
      <c r="C53" s="183"/>
      <c r="D53" s="362"/>
      <c r="E53" s="362"/>
      <c r="F53" s="362"/>
      <c r="G53" s="363"/>
      <c r="H53" s="183"/>
    </row>
    <row r="54" spans="1:8" s="3" customFormat="1" x14ac:dyDescent="0.2">
      <c r="A54" s="183"/>
      <c r="B54" s="183"/>
      <c r="C54" s="183"/>
      <c r="D54" s="362"/>
      <c r="E54" s="362"/>
      <c r="F54" s="362"/>
      <c r="G54" s="363"/>
      <c r="H54" s="183"/>
    </row>
    <row r="55" spans="1:8" s="3" customFormat="1" x14ac:dyDescent="0.2">
      <c r="A55" s="183"/>
      <c r="B55" s="183"/>
      <c r="C55" s="183"/>
      <c r="D55" s="362"/>
      <c r="E55" s="362"/>
      <c r="F55" s="362"/>
      <c r="G55" s="363"/>
      <c r="H55" s="183"/>
    </row>
    <row r="56" spans="1:8" s="3" customFormat="1" x14ac:dyDescent="0.2">
      <c r="A56" s="183"/>
      <c r="B56" s="183"/>
      <c r="C56" s="183"/>
      <c r="D56" s="362"/>
      <c r="E56" s="362"/>
      <c r="F56" s="362"/>
      <c r="G56" s="363"/>
      <c r="H56" s="183"/>
    </row>
    <row r="57" spans="1:8" s="3" customFormat="1" x14ac:dyDescent="0.2">
      <c r="A57" s="183"/>
      <c r="B57" s="183"/>
      <c r="C57" s="183"/>
      <c r="D57" s="362"/>
      <c r="E57" s="362"/>
      <c r="F57" s="362"/>
      <c r="G57" s="363"/>
      <c r="H57" s="183"/>
    </row>
    <row r="58" spans="1:8" s="3" customFormat="1" x14ac:dyDescent="0.2">
      <c r="A58" s="183"/>
      <c r="B58" s="183"/>
      <c r="C58" s="183"/>
      <c r="D58" s="362"/>
      <c r="E58" s="362"/>
      <c r="F58" s="362"/>
      <c r="G58" s="363"/>
      <c r="H58" s="183"/>
    </row>
    <row r="59" spans="1:8" s="3" customFormat="1" x14ac:dyDescent="0.2">
      <c r="A59" s="183"/>
      <c r="B59" s="183"/>
      <c r="C59" s="183"/>
      <c r="D59" s="362"/>
      <c r="E59" s="362"/>
      <c r="F59" s="362"/>
      <c r="G59" s="363"/>
      <c r="H59" s="183"/>
    </row>
    <row r="60" spans="1:8" s="3" customFormat="1" x14ac:dyDescent="0.2">
      <c r="A60" s="183"/>
      <c r="B60" s="183"/>
      <c r="C60" s="183"/>
      <c r="D60" s="362"/>
      <c r="E60" s="362"/>
      <c r="F60" s="362"/>
      <c r="G60" s="363"/>
      <c r="H60" s="183"/>
    </row>
    <row r="61" spans="1:8" s="3" customFormat="1" x14ac:dyDescent="0.2">
      <c r="A61" s="183"/>
      <c r="B61" s="183"/>
      <c r="C61" s="183"/>
      <c r="D61" s="362"/>
      <c r="E61" s="362"/>
      <c r="F61" s="362"/>
      <c r="G61" s="363"/>
      <c r="H61" s="183"/>
    </row>
    <row r="62" spans="1:8" s="3" customFormat="1" x14ac:dyDescent="0.2">
      <c r="A62" s="183"/>
      <c r="B62" s="183"/>
      <c r="C62" s="183"/>
      <c r="D62" s="362"/>
      <c r="E62" s="362"/>
      <c r="F62" s="362"/>
      <c r="G62" s="363"/>
      <c r="H62" s="183"/>
    </row>
    <row r="63" spans="1:8" s="3" customFormat="1" x14ac:dyDescent="0.2">
      <c r="A63" s="183"/>
      <c r="B63" s="183"/>
      <c r="C63" s="183"/>
      <c r="D63" s="362"/>
      <c r="E63" s="362"/>
      <c r="F63" s="362"/>
      <c r="G63" s="363"/>
      <c r="H63" s="183"/>
    </row>
    <row r="64" spans="1:8" s="3" customFormat="1" x14ac:dyDescent="0.2">
      <c r="A64" s="183"/>
      <c r="B64" s="183"/>
      <c r="C64" s="183"/>
      <c r="D64" s="362"/>
      <c r="E64" s="362"/>
      <c r="F64" s="362"/>
      <c r="G64" s="363"/>
      <c r="H64" s="183"/>
    </row>
    <row r="65" spans="1:8" s="3" customFormat="1" x14ac:dyDescent="0.2">
      <c r="A65" s="183"/>
      <c r="B65" s="183"/>
      <c r="C65" s="183"/>
      <c r="D65" s="362"/>
      <c r="E65" s="362"/>
      <c r="F65" s="362"/>
      <c r="G65" s="363"/>
      <c r="H65" s="183"/>
    </row>
    <row r="66" spans="1:8" s="3" customFormat="1" x14ac:dyDescent="0.2">
      <c r="A66" s="183"/>
      <c r="B66" s="183"/>
      <c r="C66" s="183"/>
      <c r="D66" s="362"/>
      <c r="E66" s="362"/>
      <c r="F66" s="362"/>
      <c r="G66" s="363"/>
      <c r="H66" s="183"/>
    </row>
    <row r="67" spans="1:8" s="3" customFormat="1" x14ac:dyDescent="0.2">
      <c r="A67" s="183"/>
      <c r="B67" s="183"/>
      <c r="C67" s="183"/>
      <c r="D67" s="362"/>
      <c r="E67" s="362"/>
      <c r="F67" s="362"/>
      <c r="G67" s="363"/>
      <c r="H67" s="183"/>
    </row>
    <row r="68" spans="1:8" s="3" customFormat="1" x14ac:dyDescent="0.2">
      <c r="A68" s="183"/>
      <c r="B68" s="183"/>
      <c r="C68" s="183"/>
      <c r="D68" s="362"/>
      <c r="E68" s="362"/>
      <c r="F68" s="362"/>
      <c r="G68" s="363"/>
      <c r="H68" s="183"/>
    </row>
    <row r="69" spans="1:8" s="3" customFormat="1" x14ac:dyDescent="0.2">
      <c r="A69" s="183"/>
      <c r="B69" s="183"/>
      <c r="C69" s="183"/>
      <c r="D69" s="362"/>
      <c r="E69" s="362"/>
      <c r="F69" s="362"/>
      <c r="G69" s="363"/>
      <c r="H69" s="183"/>
    </row>
    <row r="70" spans="1:8" s="3" customFormat="1" x14ac:dyDescent="0.2">
      <c r="A70" s="183"/>
      <c r="B70" s="183"/>
      <c r="C70" s="183"/>
      <c r="D70" s="362"/>
      <c r="E70" s="362"/>
      <c r="F70" s="362"/>
      <c r="G70" s="363"/>
      <c r="H70" s="183"/>
    </row>
    <row r="71" spans="1:8" s="3" customFormat="1" x14ac:dyDescent="0.2">
      <c r="A71" s="183"/>
      <c r="B71" s="183"/>
      <c r="C71" s="183"/>
      <c r="D71" s="362"/>
      <c r="E71" s="362"/>
      <c r="F71" s="362"/>
      <c r="G71" s="363"/>
      <c r="H71" s="183"/>
    </row>
    <row r="72" spans="1:8" s="3" customFormat="1" x14ac:dyDescent="0.2">
      <c r="A72" s="183"/>
      <c r="B72" s="183"/>
      <c r="C72" s="183"/>
      <c r="D72" s="362"/>
      <c r="E72" s="362"/>
      <c r="F72" s="362"/>
      <c r="G72" s="363"/>
      <c r="H72" s="183"/>
    </row>
    <row r="73" spans="1:8" s="3" customFormat="1" x14ac:dyDescent="0.2">
      <c r="A73" s="183"/>
      <c r="B73" s="183"/>
      <c r="C73" s="183"/>
      <c r="D73" s="362"/>
      <c r="E73" s="362"/>
      <c r="F73" s="362"/>
      <c r="G73" s="363"/>
      <c r="H73" s="183"/>
    </row>
    <row r="74" spans="1:8" s="3" customFormat="1" x14ac:dyDescent="0.2">
      <c r="A74" s="183"/>
      <c r="B74" s="183"/>
      <c r="C74" s="183"/>
      <c r="D74" s="362"/>
      <c r="E74" s="362"/>
      <c r="F74" s="362"/>
      <c r="G74" s="363"/>
      <c r="H74" s="183"/>
    </row>
    <row r="75" spans="1:8" s="3" customFormat="1" x14ac:dyDescent="0.2">
      <c r="A75" s="183"/>
      <c r="B75" s="183"/>
      <c r="C75" s="183"/>
      <c r="D75" s="362"/>
      <c r="E75" s="362"/>
      <c r="F75" s="362"/>
      <c r="G75" s="363"/>
      <c r="H75" s="183"/>
    </row>
    <row r="76" spans="1:8" s="3" customFormat="1" x14ac:dyDescent="0.2">
      <c r="A76" s="183"/>
      <c r="B76" s="183"/>
      <c r="C76" s="183"/>
      <c r="D76" s="362"/>
      <c r="E76" s="362"/>
      <c r="F76" s="362"/>
      <c r="G76" s="363"/>
      <c r="H76" s="183"/>
    </row>
    <row r="77" spans="1:8" s="3" customFormat="1" x14ac:dyDescent="0.2">
      <c r="A77" s="183"/>
      <c r="B77" s="183"/>
      <c r="C77" s="183"/>
      <c r="D77" s="362"/>
      <c r="E77" s="362"/>
      <c r="F77" s="362"/>
      <c r="G77" s="363"/>
      <c r="H77" s="183"/>
    </row>
    <row r="78" spans="1:8" s="3" customFormat="1" x14ac:dyDescent="0.2">
      <c r="A78" s="183"/>
      <c r="B78" s="183"/>
      <c r="C78" s="183"/>
      <c r="D78" s="362"/>
      <c r="E78" s="362"/>
      <c r="F78" s="362"/>
      <c r="G78" s="363"/>
      <c r="H78" s="183"/>
    </row>
    <row r="79" spans="1:8" s="3" customFormat="1" x14ac:dyDescent="0.2">
      <c r="A79" s="183"/>
      <c r="B79" s="183"/>
      <c r="C79" s="183"/>
      <c r="D79" s="362"/>
      <c r="E79" s="362"/>
      <c r="F79" s="362"/>
      <c r="G79" s="363"/>
      <c r="H79" s="183"/>
    </row>
    <row r="80" spans="1:8" s="3" customFormat="1" x14ac:dyDescent="0.2">
      <c r="A80" s="183"/>
      <c r="B80" s="183"/>
      <c r="C80" s="183"/>
      <c r="D80" s="362"/>
      <c r="E80" s="362"/>
      <c r="F80" s="362"/>
      <c r="G80" s="363"/>
      <c r="H80" s="183"/>
    </row>
    <row r="81" spans="1:8" s="3" customFormat="1" x14ac:dyDescent="0.2">
      <c r="A81" s="183"/>
      <c r="B81" s="183"/>
      <c r="C81" s="183"/>
      <c r="D81" s="362"/>
      <c r="E81" s="362"/>
      <c r="F81" s="362"/>
      <c r="G81" s="363"/>
      <c r="H81" s="183"/>
    </row>
    <row r="82" spans="1:8" s="3" customFormat="1" x14ac:dyDescent="0.2">
      <c r="A82" s="183"/>
      <c r="B82" s="183"/>
      <c r="C82" s="183"/>
      <c r="D82" s="362"/>
      <c r="E82" s="362"/>
      <c r="F82" s="362"/>
      <c r="G82" s="363"/>
      <c r="H82" s="183"/>
    </row>
    <row r="83" spans="1:8" s="3" customFormat="1" x14ac:dyDescent="0.2">
      <c r="A83" s="183"/>
      <c r="B83" s="183"/>
      <c r="C83" s="183"/>
      <c r="D83" s="362"/>
      <c r="E83" s="362"/>
      <c r="F83" s="362"/>
      <c r="G83" s="363"/>
      <c r="H83" s="183"/>
    </row>
    <row r="84" spans="1:8" s="3" customFormat="1" x14ac:dyDescent="0.2">
      <c r="A84" s="183"/>
      <c r="B84" s="183"/>
      <c r="C84" s="183"/>
      <c r="D84" s="362"/>
      <c r="E84" s="362"/>
      <c r="F84" s="362"/>
      <c r="G84" s="363"/>
      <c r="H84" s="183"/>
    </row>
    <row r="85" spans="1:8" s="3" customFormat="1" x14ac:dyDescent="0.2">
      <c r="A85" s="183"/>
      <c r="B85" s="183"/>
      <c r="C85" s="183"/>
      <c r="D85" s="362"/>
      <c r="E85" s="362"/>
      <c r="F85" s="362"/>
      <c r="G85" s="363"/>
      <c r="H85" s="183"/>
    </row>
    <row r="86" spans="1:8" s="3" customFormat="1" x14ac:dyDescent="0.2">
      <c r="A86" s="183"/>
      <c r="B86" s="183"/>
      <c r="C86" s="183"/>
      <c r="D86" s="362"/>
      <c r="E86" s="362"/>
      <c r="F86" s="362"/>
      <c r="G86" s="363"/>
      <c r="H86" s="183"/>
    </row>
    <row r="87" spans="1:8" s="3" customFormat="1" x14ac:dyDescent="0.2">
      <c r="A87" s="183"/>
      <c r="B87" s="183"/>
      <c r="C87" s="183"/>
      <c r="D87" s="362"/>
      <c r="E87" s="362"/>
      <c r="F87" s="362"/>
      <c r="G87" s="363"/>
      <c r="H87" s="183"/>
    </row>
    <row r="88" spans="1:8" s="3" customFormat="1" x14ac:dyDescent="0.2">
      <c r="A88" s="183"/>
      <c r="B88" s="183"/>
      <c r="C88" s="183"/>
      <c r="D88" s="362"/>
      <c r="E88" s="362"/>
      <c r="F88" s="362"/>
      <c r="G88" s="363"/>
      <c r="H88" s="183"/>
    </row>
    <row r="89" spans="1:8" s="3" customFormat="1" x14ac:dyDescent="0.2">
      <c r="A89" s="183"/>
      <c r="B89" s="183"/>
      <c r="C89" s="183"/>
      <c r="D89" s="362"/>
      <c r="E89" s="362"/>
      <c r="F89" s="362"/>
      <c r="G89" s="363"/>
      <c r="H89" s="183"/>
    </row>
    <row r="90" spans="1:8" s="3" customFormat="1" x14ac:dyDescent="0.2">
      <c r="A90" s="183"/>
      <c r="B90" s="183"/>
      <c r="C90" s="183"/>
      <c r="D90" s="362"/>
      <c r="E90" s="362"/>
      <c r="F90" s="362"/>
      <c r="G90" s="363"/>
      <c r="H90" s="183"/>
    </row>
    <row r="91" spans="1:8" s="3" customFormat="1" x14ac:dyDescent="0.2">
      <c r="A91" s="183"/>
      <c r="B91" s="183"/>
      <c r="C91" s="183"/>
      <c r="D91" s="362"/>
      <c r="E91" s="362"/>
      <c r="F91" s="362"/>
      <c r="G91" s="363"/>
      <c r="H91" s="183"/>
    </row>
    <row r="92" spans="1:8" s="3" customFormat="1" x14ac:dyDescent="0.2">
      <c r="A92" s="183"/>
      <c r="B92" s="183"/>
      <c r="C92" s="183"/>
      <c r="D92" s="362"/>
      <c r="E92" s="362"/>
      <c r="F92" s="362"/>
      <c r="G92" s="363"/>
      <c r="H92" s="183"/>
    </row>
    <row r="93" spans="1:8" s="3" customFormat="1" x14ac:dyDescent="0.2">
      <c r="A93" s="183"/>
      <c r="B93" s="183"/>
      <c r="C93" s="183"/>
      <c r="D93" s="362"/>
      <c r="E93" s="362"/>
      <c r="F93" s="362"/>
      <c r="G93" s="363"/>
      <c r="H93" s="183"/>
    </row>
    <row r="94" spans="1:8" s="3" customFormat="1" x14ac:dyDescent="0.2">
      <c r="A94" s="183"/>
      <c r="B94" s="183"/>
      <c r="C94" s="183"/>
      <c r="D94" s="362"/>
      <c r="E94" s="362"/>
      <c r="F94" s="362"/>
      <c r="G94" s="363"/>
      <c r="H94" s="183"/>
    </row>
    <row r="95" spans="1:8" s="3" customFormat="1" x14ac:dyDescent="0.2">
      <c r="A95" s="183"/>
      <c r="B95" s="183"/>
      <c r="C95" s="183"/>
      <c r="D95" s="362"/>
      <c r="E95" s="362"/>
      <c r="F95" s="362"/>
      <c r="G95" s="363"/>
      <c r="H95" s="183"/>
    </row>
    <row r="96" spans="1:8" s="3" customFormat="1" x14ac:dyDescent="0.2">
      <c r="A96" s="183"/>
      <c r="B96" s="183"/>
      <c r="C96" s="183"/>
      <c r="D96" s="362"/>
      <c r="E96" s="362"/>
      <c r="F96" s="362"/>
      <c r="G96" s="363"/>
      <c r="H96" s="183"/>
    </row>
    <row r="97" spans="1:8" s="3" customFormat="1" x14ac:dyDescent="0.2">
      <c r="A97" s="183"/>
      <c r="B97" s="183"/>
      <c r="C97" s="183"/>
      <c r="D97" s="362"/>
      <c r="E97" s="362"/>
      <c r="F97" s="362"/>
      <c r="G97" s="363"/>
      <c r="H97" s="183"/>
    </row>
    <row r="98" spans="1:8" s="3" customFormat="1" x14ac:dyDescent="0.2">
      <c r="A98" s="183"/>
      <c r="B98" s="183"/>
      <c r="C98" s="183"/>
      <c r="D98" s="362"/>
      <c r="E98" s="362"/>
      <c r="F98" s="362"/>
      <c r="G98" s="363"/>
      <c r="H98" s="183"/>
    </row>
    <row r="99" spans="1:8" s="3" customFormat="1" x14ac:dyDescent="0.2">
      <c r="A99" s="183"/>
      <c r="B99" s="183"/>
      <c r="C99" s="183"/>
      <c r="D99" s="362"/>
      <c r="E99" s="362"/>
      <c r="F99" s="362"/>
      <c r="G99" s="363"/>
      <c r="H99" s="183"/>
    </row>
    <row r="100" spans="1:8" s="3" customFormat="1" x14ac:dyDescent="0.2">
      <c r="A100" s="183"/>
      <c r="B100" s="183"/>
      <c r="C100" s="183"/>
      <c r="D100" s="362"/>
      <c r="E100" s="362"/>
      <c r="F100" s="362"/>
      <c r="G100" s="363"/>
      <c r="H100" s="183"/>
    </row>
    <row r="101" spans="1:8" s="3" customFormat="1" x14ac:dyDescent="0.2">
      <c r="A101" s="183"/>
      <c r="B101" s="183"/>
      <c r="C101" s="183"/>
      <c r="D101" s="362"/>
      <c r="E101" s="362"/>
      <c r="F101" s="362"/>
      <c r="G101" s="363"/>
      <c r="H101" s="183"/>
    </row>
    <row r="102" spans="1:8" s="3" customFormat="1" x14ac:dyDescent="0.2">
      <c r="A102" s="183"/>
      <c r="B102" s="183"/>
      <c r="C102" s="183"/>
      <c r="D102" s="362"/>
      <c r="E102" s="362"/>
      <c r="F102" s="362"/>
      <c r="G102" s="363"/>
      <c r="H102" s="183"/>
    </row>
    <row r="103" spans="1:8" s="3" customFormat="1" x14ac:dyDescent="0.2">
      <c r="A103" s="183"/>
      <c r="B103" s="183"/>
      <c r="C103" s="183"/>
      <c r="D103" s="362"/>
      <c r="E103" s="362"/>
      <c r="F103" s="362"/>
      <c r="G103" s="363"/>
      <c r="H103" s="183"/>
    </row>
    <row r="104" spans="1:8" s="3" customFormat="1" x14ac:dyDescent="0.2">
      <c r="A104" s="183"/>
      <c r="B104" s="183"/>
      <c r="C104" s="183"/>
      <c r="D104" s="362"/>
      <c r="E104" s="362"/>
      <c r="F104" s="362"/>
      <c r="G104" s="363"/>
      <c r="H104" s="183"/>
    </row>
    <row r="105" spans="1:8" s="3" customFormat="1" x14ac:dyDescent="0.2">
      <c r="A105" s="183"/>
      <c r="B105" s="183"/>
      <c r="C105" s="183"/>
      <c r="D105" s="362"/>
      <c r="E105" s="362"/>
      <c r="F105" s="362"/>
      <c r="G105" s="363"/>
      <c r="H105" s="183"/>
    </row>
    <row r="106" spans="1:8" s="3" customFormat="1" x14ac:dyDescent="0.2">
      <c r="A106" s="183"/>
      <c r="B106" s="183"/>
      <c r="C106" s="183"/>
      <c r="D106" s="362"/>
      <c r="E106" s="362"/>
      <c r="F106" s="362"/>
      <c r="G106" s="363"/>
      <c r="H106" s="183"/>
    </row>
    <row r="107" spans="1:8" s="3" customFormat="1" x14ac:dyDescent="0.2">
      <c r="A107" s="183"/>
      <c r="B107" s="183"/>
      <c r="C107" s="183"/>
      <c r="D107" s="362"/>
      <c r="E107" s="362"/>
      <c r="F107" s="362"/>
      <c r="G107" s="363"/>
      <c r="H107" s="183"/>
    </row>
    <row r="108" spans="1:8" s="3" customFormat="1" x14ac:dyDescent="0.2">
      <c r="A108" s="183"/>
      <c r="B108" s="183"/>
      <c r="C108" s="183"/>
      <c r="D108" s="362"/>
      <c r="E108" s="362"/>
      <c r="F108" s="362"/>
      <c r="G108" s="363"/>
      <c r="H108" s="183"/>
    </row>
    <row r="109" spans="1:8" s="3" customFormat="1" x14ac:dyDescent="0.2">
      <c r="A109" s="183"/>
      <c r="B109" s="183"/>
      <c r="C109" s="183"/>
      <c r="D109" s="362"/>
      <c r="E109" s="362"/>
      <c r="F109" s="362"/>
      <c r="G109" s="363"/>
      <c r="H109" s="183"/>
    </row>
    <row r="110" spans="1:8" s="3" customFormat="1" x14ac:dyDescent="0.2">
      <c r="A110" s="183"/>
      <c r="B110" s="183"/>
      <c r="C110" s="183"/>
      <c r="D110" s="362"/>
      <c r="E110" s="362"/>
      <c r="F110" s="362"/>
      <c r="G110" s="363"/>
      <c r="H110" s="183"/>
    </row>
    <row r="111" spans="1:8" s="3" customFormat="1" x14ac:dyDescent="0.2">
      <c r="A111" s="183"/>
      <c r="B111" s="183"/>
      <c r="C111" s="183"/>
      <c r="D111" s="362"/>
      <c r="E111" s="362"/>
      <c r="F111" s="362"/>
      <c r="G111" s="363"/>
      <c r="H111" s="183"/>
    </row>
    <row r="112" spans="1:8" s="3" customFormat="1" x14ac:dyDescent="0.2">
      <c r="A112" s="183"/>
      <c r="B112" s="183"/>
      <c r="C112" s="183"/>
      <c r="D112" s="362"/>
      <c r="E112" s="362"/>
      <c r="F112" s="362"/>
      <c r="G112" s="363"/>
      <c r="H112" s="183"/>
    </row>
    <row r="113" spans="1:8" s="3" customFormat="1" x14ac:dyDescent="0.2">
      <c r="A113" s="183"/>
      <c r="B113" s="183"/>
      <c r="C113" s="183"/>
      <c r="D113" s="362"/>
      <c r="E113" s="362"/>
      <c r="F113" s="362"/>
      <c r="G113" s="363"/>
      <c r="H113" s="183"/>
    </row>
    <row r="114" spans="1:8" s="3" customFormat="1" x14ac:dyDescent="0.2">
      <c r="A114" s="183"/>
      <c r="B114" s="183"/>
      <c r="C114" s="183"/>
      <c r="D114" s="362"/>
      <c r="E114" s="362"/>
      <c r="F114" s="362"/>
      <c r="G114" s="363"/>
      <c r="H114" s="183"/>
    </row>
    <row r="115" spans="1:8" s="3" customFormat="1" x14ac:dyDescent="0.2">
      <c r="A115" s="183"/>
      <c r="B115" s="183"/>
      <c r="C115" s="183"/>
      <c r="D115" s="362"/>
      <c r="E115" s="362"/>
      <c r="F115" s="362"/>
      <c r="G115" s="363"/>
      <c r="H115" s="183"/>
    </row>
    <row r="116" spans="1:8" s="3" customFormat="1" x14ac:dyDescent="0.2">
      <c r="A116" s="183"/>
      <c r="B116" s="183"/>
      <c r="C116" s="183"/>
      <c r="D116" s="362"/>
      <c r="E116" s="362"/>
      <c r="F116" s="362"/>
      <c r="G116" s="363"/>
      <c r="H116" s="183"/>
    </row>
    <row r="117" spans="1:8" s="3" customFormat="1" x14ac:dyDescent="0.2">
      <c r="A117" s="183"/>
      <c r="B117" s="183"/>
      <c r="C117" s="183"/>
      <c r="D117" s="362"/>
      <c r="E117" s="362"/>
      <c r="F117" s="362"/>
      <c r="G117" s="363"/>
      <c r="H117" s="183"/>
    </row>
    <row r="118" spans="1:8" s="3" customFormat="1" x14ac:dyDescent="0.2">
      <c r="A118" s="183"/>
      <c r="B118" s="183"/>
      <c r="C118" s="183"/>
      <c r="D118" s="362"/>
      <c r="E118" s="362"/>
      <c r="F118" s="362"/>
      <c r="G118" s="363"/>
      <c r="H118" s="183"/>
    </row>
    <row r="119" spans="1:8" s="3" customFormat="1" x14ac:dyDescent="0.2">
      <c r="A119" s="183"/>
      <c r="B119" s="183"/>
      <c r="C119" s="183"/>
      <c r="D119" s="362"/>
      <c r="E119" s="362"/>
      <c r="F119" s="362"/>
      <c r="G119" s="363"/>
      <c r="H119" s="183"/>
    </row>
    <row r="120" spans="1:8" s="3" customFormat="1" x14ac:dyDescent="0.2">
      <c r="A120" s="183"/>
      <c r="B120" s="183"/>
      <c r="C120" s="183"/>
      <c r="D120" s="362"/>
      <c r="E120" s="362"/>
      <c r="F120" s="362"/>
      <c r="G120" s="363"/>
      <c r="H120" s="183"/>
    </row>
    <row r="121" spans="1:8" s="3" customFormat="1" x14ac:dyDescent="0.2">
      <c r="A121" s="183"/>
      <c r="B121" s="183"/>
      <c r="C121" s="183"/>
      <c r="D121" s="362"/>
      <c r="E121" s="362"/>
      <c r="F121" s="362"/>
      <c r="G121" s="363"/>
      <c r="H121" s="183"/>
    </row>
    <row r="122" spans="1:8" s="3" customFormat="1" x14ac:dyDescent="0.2">
      <c r="A122" s="183"/>
      <c r="B122" s="183"/>
      <c r="C122" s="183"/>
      <c r="D122" s="362"/>
      <c r="E122" s="362"/>
      <c r="F122" s="362"/>
      <c r="G122" s="363"/>
      <c r="H122" s="183"/>
    </row>
    <row r="123" spans="1:8" s="3" customFormat="1" x14ac:dyDescent="0.2">
      <c r="A123" s="183"/>
      <c r="B123" s="183"/>
      <c r="C123" s="183"/>
      <c r="D123" s="362"/>
      <c r="E123" s="362"/>
      <c r="F123" s="362"/>
      <c r="G123" s="363"/>
      <c r="H123" s="183"/>
    </row>
    <row r="124" spans="1:8" s="3" customFormat="1" x14ac:dyDescent="0.2">
      <c r="A124" s="183"/>
      <c r="B124" s="183"/>
      <c r="C124" s="183"/>
      <c r="D124" s="362"/>
      <c r="E124" s="362"/>
      <c r="F124" s="362"/>
      <c r="G124" s="363"/>
      <c r="H124" s="183"/>
    </row>
    <row r="125" spans="1:8" s="3" customFormat="1" x14ac:dyDescent="0.2">
      <c r="A125" s="183"/>
      <c r="B125" s="183"/>
      <c r="C125" s="183"/>
      <c r="D125" s="362"/>
      <c r="E125" s="362"/>
      <c r="F125" s="362"/>
      <c r="G125" s="363"/>
      <c r="H125" s="183"/>
    </row>
    <row r="126" spans="1:8" s="3" customFormat="1" x14ac:dyDescent="0.2">
      <c r="A126" s="183"/>
      <c r="B126" s="183"/>
      <c r="C126" s="183"/>
      <c r="D126" s="362"/>
      <c r="E126" s="362"/>
      <c r="F126" s="362"/>
      <c r="G126" s="363"/>
      <c r="H126" s="183"/>
    </row>
    <row r="127" spans="1:8" s="3" customFormat="1" x14ac:dyDescent="0.2">
      <c r="A127" s="183"/>
      <c r="B127" s="183"/>
      <c r="C127" s="183"/>
      <c r="D127" s="362"/>
      <c r="E127" s="362"/>
      <c r="F127" s="362"/>
      <c r="G127" s="363"/>
      <c r="H127" s="183"/>
    </row>
    <row r="128" spans="1:8" s="3" customFormat="1" x14ac:dyDescent="0.2">
      <c r="A128" s="183"/>
      <c r="B128" s="183"/>
      <c r="C128" s="183"/>
      <c r="D128" s="362"/>
      <c r="E128" s="362"/>
      <c r="F128" s="362"/>
      <c r="G128" s="363"/>
      <c r="H128" s="183"/>
    </row>
    <row r="129" spans="1:8" s="3" customFormat="1" x14ac:dyDescent="0.2">
      <c r="A129" s="183"/>
      <c r="B129" s="183"/>
      <c r="C129" s="183"/>
      <c r="D129" s="362"/>
      <c r="E129" s="362"/>
      <c r="F129" s="362"/>
      <c r="G129" s="363"/>
      <c r="H129" s="183"/>
    </row>
    <row r="130" spans="1:8" s="3" customFormat="1" x14ac:dyDescent="0.2">
      <c r="A130" s="183"/>
      <c r="B130" s="183"/>
      <c r="C130" s="183"/>
      <c r="D130" s="362"/>
      <c r="E130" s="362"/>
      <c r="F130" s="362"/>
      <c r="G130" s="363"/>
      <c r="H130" s="183"/>
    </row>
    <row r="131" spans="1:8" s="3" customFormat="1" x14ac:dyDescent="0.2">
      <c r="A131" s="183"/>
      <c r="B131" s="183"/>
      <c r="C131" s="183"/>
      <c r="D131" s="362"/>
      <c r="E131" s="362"/>
      <c r="F131" s="362"/>
      <c r="G131" s="363"/>
      <c r="H131" s="183"/>
    </row>
    <row r="132" spans="1:8" s="3" customFormat="1" x14ac:dyDescent="0.2">
      <c r="A132" s="183"/>
      <c r="B132" s="183"/>
      <c r="C132" s="183"/>
      <c r="D132" s="362"/>
      <c r="E132" s="362"/>
      <c r="F132" s="362"/>
      <c r="G132" s="363"/>
      <c r="H132" s="183"/>
    </row>
    <row r="133" spans="1:8" s="3" customFormat="1" x14ac:dyDescent="0.2">
      <c r="A133" s="183"/>
      <c r="B133" s="183"/>
      <c r="C133" s="183"/>
      <c r="D133" s="362"/>
      <c r="E133" s="362"/>
      <c r="F133" s="362"/>
      <c r="G133" s="363"/>
      <c r="H133" s="183"/>
    </row>
    <row r="134" spans="1:8" s="3" customFormat="1" x14ac:dyDescent="0.2">
      <c r="A134" s="183"/>
      <c r="B134" s="183"/>
      <c r="C134" s="183"/>
      <c r="D134" s="362"/>
      <c r="E134" s="362"/>
      <c r="F134" s="362"/>
      <c r="G134" s="363"/>
      <c r="H134" s="183"/>
    </row>
    <row r="135" spans="1:8" s="3" customFormat="1" x14ac:dyDescent="0.2">
      <c r="A135" s="183"/>
      <c r="B135" s="183"/>
      <c r="C135" s="183"/>
      <c r="D135" s="362"/>
      <c r="E135" s="362"/>
      <c r="F135" s="362"/>
      <c r="G135" s="363"/>
      <c r="H135" s="183"/>
    </row>
    <row r="136" spans="1:8" s="3" customFormat="1" x14ac:dyDescent="0.2">
      <c r="A136" s="183"/>
      <c r="B136" s="183"/>
      <c r="C136" s="183"/>
      <c r="D136" s="362"/>
      <c r="E136" s="362"/>
      <c r="F136" s="362"/>
      <c r="G136" s="363"/>
      <c r="H136" s="183"/>
    </row>
    <row r="137" spans="1:8" s="3" customFormat="1" x14ac:dyDescent="0.2">
      <c r="A137" s="183"/>
      <c r="B137" s="183"/>
      <c r="C137" s="183"/>
      <c r="D137" s="362"/>
      <c r="E137" s="362"/>
      <c r="F137" s="362"/>
      <c r="G137" s="363"/>
      <c r="H137" s="183"/>
    </row>
    <row r="138" spans="1:8" s="3" customFormat="1" x14ac:dyDescent="0.2">
      <c r="A138" s="183"/>
      <c r="B138" s="183"/>
      <c r="C138" s="183"/>
      <c r="D138" s="362"/>
      <c r="E138" s="362"/>
      <c r="F138" s="362"/>
      <c r="G138" s="363"/>
      <c r="H138" s="183"/>
    </row>
    <row r="139" spans="1:8" s="3" customFormat="1" x14ac:dyDescent="0.2">
      <c r="A139" s="183"/>
      <c r="B139" s="183"/>
      <c r="C139" s="183"/>
      <c r="D139" s="362"/>
      <c r="E139" s="362"/>
      <c r="F139" s="362"/>
      <c r="G139" s="363"/>
      <c r="H139" s="183"/>
    </row>
    <row r="140" spans="1:8" s="3" customFormat="1" x14ac:dyDescent="0.2">
      <c r="A140" s="183"/>
      <c r="B140" s="183"/>
      <c r="C140" s="183"/>
      <c r="D140" s="362"/>
      <c r="E140" s="362"/>
      <c r="F140" s="362"/>
      <c r="G140" s="363"/>
      <c r="H140" s="183"/>
    </row>
    <row r="141" spans="1:8" s="3" customFormat="1" x14ac:dyDescent="0.2">
      <c r="A141" s="183"/>
      <c r="B141" s="183"/>
      <c r="C141" s="183"/>
      <c r="D141" s="362"/>
      <c r="E141" s="362"/>
      <c r="F141" s="362"/>
      <c r="G141" s="363"/>
      <c r="H141" s="183"/>
    </row>
    <row r="142" spans="1:8" s="3" customFormat="1" x14ac:dyDescent="0.2">
      <c r="A142" s="183"/>
      <c r="B142" s="183"/>
      <c r="C142" s="183"/>
      <c r="D142" s="362"/>
      <c r="E142" s="362"/>
      <c r="F142" s="362"/>
      <c r="G142" s="363"/>
      <c r="H142" s="183"/>
    </row>
    <row r="143" spans="1:8" s="3" customFormat="1" x14ac:dyDescent="0.2">
      <c r="A143" s="183"/>
      <c r="B143" s="183"/>
      <c r="C143" s="183"/>
      <c r="D143" s="362"/>
      <c r="E143" s="362"/>
      <c r="F143" s="362"/>
      <c r="G143" s="363"/>
      <c r="H143" s="183"/>
    </row>
    <row r="144" spans="1:8" s="3" customFormat="1" x14ac:dyDescent="0.2">
      <c r="A144" s="183"/>
      <c r="B144" s="183"/>
      <c r="C144" s="183"/>
      <c r="D144" s="362"/>
      <c r="E144" s="362"/>
      <c r="F144" s="362"/>
      <c r="G144" s="363"/>
      <c r="H144" s="183"/>
    </row>
    <row r="145" spans="1:8" s="3" customFormat="1" x14ac:dyDescent="0.2">
      <c r="A145" s="183"/>
      <c r="B145" s="183"/>
      <c r="C145" s="183"/>
      <c r="D145" s="362"/>
      <c r="E145" s="362"/>
      <c r="F145" s="362"/>
      <c r="G145" s="363"/>
      <c r="H145" s="183"/>
    </row>
    <row r="146" spans="1:8" s="3" customFormat="1" x14ac:dyDescent="0.2">
      <c r="A146" s="183"/>
      <c r="B146" s="183"/>
      <c r="C146" s="183"/>
      <c r="D146" s="362"/>
      <c r="E146" s="362"/>
      <c r="F146" s="362"/>
      <c r="G146" s="363"/>
      <c r="H146" s="183"/>
    </row>
    <row r="147" spans="1:8" s="3" customFormat="1" x14ac:dyDescent="0.2">
      <c r="A147" s="183"/>
      <c r="B147" s="183"/>
      <c r="C147" s="183"/>
      <c r="D147" s="362"/>
      <c r="E147" s="362"/>
      <c r="F147" s="362"/>
      <c r="G147" s="363"/>
      <c r="H147" s="183"/>
    </row>
    <row r="148" spans="1:8" s="3" customFormat="1" x14ac:dyDescent="0.2">
      <c r="A148" s="183"/>
      <c r="B148" s="183"/>
      <c r="C148" s="183"/>
      <c r="D148" s="362"/>
      <c r="E148" s="362"/>
      <c r="F148" s="362"/>
      <c r="G148" s="363"/>
      <c r="H148" s="183"/>
    </row>
    <row r="149" spans="1:8" s="3" customFormat="1" x14ac:dyDescent="0.2">
      <c r="A149" s="183"/>
      <c r="B149" s="183"/>
      <c r="C149" s="183"/>
      <c r="D149" s="362"/>
      <c r="E149" s="362"/>
      <c r="F149" s="362"/>
      <c r="G149" s="363"/>
      <c r="H149" s="183"/>
    </row>
    <row r="150" spans="1:8" s="3" customFormat="1" x14ac:dyDescent="0.2">
      <c r="A150" s="183"/>
      <c r="B150" s="183"/>
      <c r="C150" s="183"/>
      <c r="D150" s="362"/>
      <c r="E150" s="362"/>
      <c r="F150" s="362"/>
      <c r="G150" s="363"/>
      <c r="H150" s="183"/>
    </row>
    <row r="151" spans="1:8" s="3" customFormat="1" x14ac:dyDescent="0.2">
      <c r="A151" s="183"/>
      <c r="B151" s="183"/>
      <c r="C151" s="183"/>
      <c r="D151" s="362"/>
      <c r="E151" s="362"/>
      <c r="F151" s="362"/>
      <c r="G151" s="363"/>
      <c r="H151" s="183"/>
    </row>
    <row r="152" spans="1:8" s="3" customFormat="1" x14ac:dyDescent="0.2">
      <c r="A152" s="183"/>
      <c r="B152" s="183"/>
      <c r="C152" s="183"/>
      <c r="D152" s="362"/>
      <c r="E152" s="362"/>
      <c r="F152" s="362"/>
      <c r="G152" s="363"/>
      <c r="H152" s="183"/>
    </row>
    <row r="153" spans="1:8" s="3" customFormat="1" x14ac:dyDescent="0.2">
      <c r="A153" s="183"/>
      <c r="B153" s="183"/>
      <c r="C153" s="183"/>
      <c r="D153" s="362"/>
      <c r="E153" s="362"/>
      <c r="F153" s="362"/>
      <c r="G153" s="363"/>
      <c r="H153" s="183"/>
    </row>
    <row r="154" spans="1:8" s="3" customFormat="1" x14ac:dyDescent="0.2">
      <c r="A154" s="183"/>
      <c r="B154" s="183"/>
      <c r="C154" s="183"/>
      <c r="D154" s="362"/>
      <c r="E154" s="362"/>
      <c r="F154" s="362"/>
      <c r="G154" s="363"/>
      <c r="H154" s="183"/>
    </row>
    <row r="155" spans="1:8" s="3" customFormat="1" x14ac:dyDescent="0.2">
      <c r="A155" s="183"/>
      <c r="B155" s="183"/>
      <c r="C155" s="183"/>
      <c r="D155" s="362"/>
      <c r="E155" s="362"/>
      <c r="F155" s="362"/>
      <c r="G155" s="363"/>
      <c r="H155" s="183"/>
    </row>
    <row r="156" spans="1:8" s="3" customFormat="1" x14ac:dyDescent="0.2">
      <c r="A156" s="183"/>
      <c r="B156" s="183"/>
      <c r="C156" s="183"/>
      <c r="D156" s="362"/>
      <c r="E156" s="362"/>
      <c r="F156" s="362"/>
      <c r="G156" s="363"/>
      <c r="H156" s="183"/>
    </row>
    <row r="157" spans="1:8" s="3" customFormat="1" x14ac:dyDescent="0.2">
      <c r="A157" s="183"/>
      <c r="B157" s="183"/>
      <c r="C157" s="183"/>
      <c r="D157" s="362"/>
      <c r="E157" s="362"/>
      <c r="F157" s="362"/>
      <c r="G157" s="363"/>
      <c r="H157" s="183"/>
    </row>
    <row r="158" spans="1:8" s="3" customFormat="1" x14ac:dyDescent="0.2">
      <c r="A158" s="183"/>
      <c r="B158" s="183"/>
      <c r="C158" s="183"/>
      <c r="D158" s="362"/>
      <c r="E158" s="362"/>
      <c r="F158" s="362"/>
      <c r="G158" s="363"/>
      <c r="H158" s="183"/>
    </row>
    <row r="159" spans="1:8" s="3" customFormat="1" x14ac:dyDescent="0.2">
      <c r="A159" s="183"/>
      <c r="B159" s="183"/>
      <c r="C159" s="183"/>
      <c r="D159" s="362"/>
      <c r="E159" s="362"/>
      <c r="F159" s="362"/>
      <c r="G159" s="363"/>
      <c r="H159" s="183"/>
    </row>
    <row r="160" spans="1:8" s="3" customFormat="1" x14ac:dyDescent="0.2">
      <c r="A160" s="183"/>
      <c r="B160" s="183"/>
      <c r="C160" s="183"/>
      <c r="D160" s="362"/>
      <c r="E160" s="362"/>
      <c r="F160" s="362"/>
      <c r="G160" s="363"/>
      <c r="H160" s="183"/>
    </row>
    <row r="161" spans="1:8" s="3" customFormat="1" x14ac:dyDescent="0.2">
      <c r="A161" s="183"/>
      <c r="B161" s="183"/>
      <c r="C161" s="183"/>
      <c r="D161" s="362"/>
      <c r="E161" s="362"/>
      <c r="F161" s="362"/>
      <c r="G161" s="363"/>
      <c r="H161" s="183"/>
    </row>
    <row r="162" spans="1:8" s="3" customFormat="1" x14ac:dyDescent="0.2">
      <c r="A162" s="183"/>
      <c r="B162" s="183"/>
      <c r="C162" s="183"/>
      <c r="D162" s="362"/>
      <c r="E162" s="362"/>
      <c r="F162" s="362"/>
      <c r="G162" s="363"/>
      <c r="H162" s="183"/>
    </row>
    <row r="163" spans="1:8" s="3" customFormat="1" x14ac:dyDescent="0.2">
      <c r="A163" s="183"/>
      <c r="B163" s="183"/>
      <c r="C163" s="183"/>
      <c r="D163" s="362"/>
      <c r="E163" s="362"/>
      <c r="F163" s="362"/>
      <c r="G163" s="363"/>
      <c r="H163" s="183"/>
    </row>
    <row r="164" spans="1:8" s="3" customFormat="1" x14ac:dyDescent="0.2">
      <c r="A164" s="183"/>
      <c r="B164" s="183"/>
      <c r="C164" s="183"/>
      <c r="D164" s="362"/>
      <c r="E164" s="362"/>
      <c r="F164" s="362"/>
      <c r="G164" s="363"/>
      <c r="H164" s="183"/>
    </row>
    <row r="165" spans="1:8" s="3" customFormat="1" x14ac:dyDescent="0.2">
      <c r="A165" s="183"/>
      <c r="B165" s="183"/>
      <c r="C165" s="183"/>
      <c r="D165" s="362"/>
      <c r="E165" s="362"/>
      <c r="F165" s="362"/>
      <c r="G165" s="363"/>
      <c r="H165" s="183"/>
    </row>
    <row r="166" spans="1:8" s="3" customFormat="1" x14ac:dyDescent="0.2">
      <c r="A166" s="183"/>
      <c r="B166" s="183"/>
      <c r="C166" s="183"/>
      <c r="D166" s="362"/>
      <c r="E166" s="362"/>
      <c r="F166" s="362"/>
      <c r="G166" s="363"/>
      <c r="H166" s="183"/>
    </row>
    <row r="167" spans="1:8" s="3" customFormat="1" x14ac:dyDescent="0.2">
      <c r="A167" s="183"/>
      <c r="B167" s="183"/>
      <c r="C167" s="183"/>
      <c r="D167" s="362"/>
      <c r="E167" s="362"/>
      <c r="F167" s="362"/>
      <c r="G167" s="363"/>
      <c r="H167" s="183"/>
    </row>
    <row r="168" spans="1:8" s="3" customFormat="1" x14ac:dyDescent="0.2">
      <c r="A168" s="183"/>
      <c r="B168" s="183"/>
      <c r="C168" s="183"/>
      <c r="D168" s="362"/>
      <c r="E168" s="362"/>
      <c r="F168" s="362"/>
      <c r="G168" s="363"/>
      <c r="H168" s="183"/>
    </row>
    <row r="169" spans="1:8" s="3" customFormat="1" x14ac:dyDescent="0.2">
      <c r="A169" s="183"/>
      <c r="B169" s="183"/>
      <c r="C169" s="183"/>
      <c r="D169" s="362"/>
      <c r="E169" s="362"/>
      <c r="F169" s="362"/>
      <c r="G169" s="363"/>
      <c r="H169" s="183"/>
    </row>
    <row r="170" spans="1:8" s="3" customFormat="1" x14ac:dyDescent="0.2">
      <c r="A170" s="183"/>
      <c r="B170" s="183"/>
      <c r="C170" s="183"/>
      <c r="D170" s="362"/>
      <c r="E170" s="362"/>
      <c r="F170" s="362"/>
      <c r="G170" s="363"/>
      <c r="H170" s="183"/>
    </row>
    <row r="171" spans="1:8" s="3" customFormat="1" x14ac:dyDescent="0.2">
      <c r="A171" s="183"/>
      <c r="B171" s="183"/>
      <c r="C171" s="183"/>
      <c r="D171" s="362"/>
      <c r="E171" s="362"/>
      <c r="F171" s="362"/>
      <c r="G171" s="363"/>
      <c r="H171" s="183"/>
    </row>
    <row r="172" spans="1:8" s="3" customFormat="1" x14ac:dyDescent="0.2">
      <c r="A172" s="183"/>
      <c r="B172" s="183"/>
      <c r="C172" s="183"/>
      <c r="D172" s="362"/>
      <c r="E172" s="362"/>
      <c r="F172" s="362"/>
      <c r="G172" s="363"/>
      <c r="H172" s="183"/>
    </row>
    <row r="173" spans="1:8" s="3" customFormat="1" x14ac:dyDescent="0.2">
      <c r="A173" s="183"/>
      <c r="B173" s="183"/>
      <c r="C173" s="183"/>
      <c r="D173" s="362"/>
      <c r="E173" s="362"/>
      <c r="F173" s="362"/>
      <c r="G173" s="363"/>
      <c r="H173" s="183"/>
    </row>
    <row r="174" spans="1:8" s="3" customFormat="1" x14ac:dyDescent="0.2">
      <c r="A174" s="183"/>
      <c r="B174" s="183"/>
      <c r="C174" s="183"/>
      <c r="D174" s="362"/>
      <c r="E174" s="362"/>
      <c r="F174" s="362"/>
      <c r="G174" s="363"/>
      <c r="H174" s="183"/>
    </row>
    <row r="175" spans="1:8" s="3" customFormat="1" x14ac:dyDescent="0.2">
      <c r="A175" s="183"/>
      <c r="B175" s="183"/>
      <c r="C175" s="183"/>
      <c r="D175" s="362"/>
      <c r="E175" s="362"/>
      <c r="F175" s="362"/>
      <c r="G175" s="363"/>
      <c r="H175" s="183"/>
    </row>
    <row r="176" spans="1:8" s="3" customFormat="1" x14ac:dyDescent="0.2">
      <c r="A176" s="183"/>
      <c r="B176" s="183"/>
      <c r="C176" s="183"/>
      <c r="D176" s="362"/>
      <c r="E176" s="362"/>
      <c r="F176" s="362"/>
      <c r="G176" s="363"/>
      <c r="H176" s="183"/>
    </row>
    <row r="177" spans="1:8" s="3" customFormat="1" x14ac:dyDescent="0.2">
      <c r="A177" s="183"/>
      <c r="B177" s="183"/>
      <c r="C177" s="183"/>
      <c r="D177" s="362"/>
      <c r="E177" s="362"/>
      <c r="F177" s="362"/>
      <c r="G177" s="363"/>
      <c r="H177" s="183"/>
    </row>
    <row r="178" spans="1:8" s="3" customFormat="1" x14ac:dyDescent="0.2">
      <c r="A178" s="183"/>
      <c r="B178" s="183"/>
      <c r="C178" s="183"/>
      <c r="D178" s="362"/>
      <c r="E178" s="362"/>
      <c r="F178" s="362"/>
      <c r="G178" s="363"/>
      <c r="H178" s="183"/>
    </row>
    <row r="179" spans="1:8" s="3" customFormat="1" x14ac:dyDescent="0.2">
      <c r="A179" s="183"/>
      <c r="B179" s="183"/>
      <c r="C179" s="183"/>
      <c r="D179" s="362"/>
      <c r="E179" s="362"/>
      <c r="F179" s="362"/>
      <c r="G179" s="363"/>
      <c r="H179" s="183"/>
    </row>
    <row r="180" spans="1:8" s="3" customFormat="1" x14ac:dyDescent="0.2">
      <c r="A180" s="183"/>
      <c r="B180" s="183"/>
      <c r="C180" s="183"/>
      <c r="D180" s="362"/>
      <c r="E180" s="362"/>
      <c r="F180" s="362"/>
      <c r="G180" s="363"/>
      <c r="H180" s="183"/>
    </row>
    <row r="181" spans="1:8" s="3" customFormat="1" x14ac:dyDescent="0.2">
      <c r="A181" s="183"/>
      <c r="B181" s="183"/>
      <c r="C181" s="183"/>
      <c r="D181" s="362"/>
      <c r="E181" s="362"/>
      <c r="F181" s="362"/>
      <c r="G181" s="363"/>
      <c r="H181" s="183"/>
    </row>
    <row r="182" spans="1:8" s="3" customFormat="1" x14ac:dyDescent="0.2">
      <c r="A182" s="183"/>
      <c r="B182" s="183"/>
      <c r="C182" s="183"/>
      <c r="D182" s="362"/>
      <c r="E182" s="362"/>
      <c r="F182" s="362"/>
      <c r="G182" s="363"/>
      <c r="H182" s="183"/>
    </row>
    <row r="183" spans="1:8" s="3" customFormat="1" x14ac:dyDescent="0.2">
      <c r="A183" s="183"/>
      <c r="B183" s="183"/>
      <c r="C183" s="183"/>
      <c r="D183" s="362"/>
      <c r="E183" s="362"/>
      <c r="F183" s="362"/>
      <c r="G183" s="363"/>
      <c r="H183" s="183"/>
    </row>
    <row r="184" spans="1:8" s="3" customFormat="1" x14ac:dyDescent="0.2">
      <c r="A184" s="183"/>
      <c r="B184" s="183"/>
      <c r="C184" s="183"/>
      <c r="D184" s="362"/>
      <c r="E184" s="362"/>
      <c r="F184" s="362"/>
      <c r="G184" s="363"/>
      <c r="H184" s="183"/>
    </row>
    <row r="185" spans="1:8" s="3" customFormat="1" x14ac:dyDescent="0.2">
      <c r="A185" s="183"/>
      <c r="B185" s="183"/>
      <c r="C185" s="183"/>
      <c r="D185" s="362"/>
      <c r="E185" s="362"/>
      <c r="F185" s="362"/>
      <c r="G185" s="363"/>
      <c r="H185" s="183"/>
    </row>
    <row r="186" spans="1:8" s="3" customFormat="1" x14ac:dyDescent="0.2">
      <c r="A186" s="183"/>
      <c r="B186" s="183"/>
      <c r="C186" s="183"/>
      <c r="D186" s="362"/>
      <c r="E186" s="362"/>
      <c r="F186" s="362"/>
      <c r="G186" s="363"/>
      <c r="H186" s="183"/>
    </row>
    <row r="187" spans="1:8" s="3" customFormat="1" x14ac:dyDescent="0.2">
      <c r="A187" s="183"/>
      <c r="B187" s="183"/>
      <c r="C187" s="183"/>
      <c r="D187" s="362"/>
      <c r="E187" s="362"/>
      <c r="F187" s="362"/>
      <c r="G187" s="363"/>
      <c r="H187" s="183"/>
    </row>
    <row r="188" spans="1:8" s="3" customFormat="1" x14ac:dyDescent="0.2">
      <c r="A188" s="183"/>
      <c r="B188" s="183"/>
      <c r="C188" s="183"/>
      <c r="D188" s="362"/>
      <c r="E188" s="362"/>
      <c r="F188" s="362"/>
      <c r="G188" s="363"/>
      <c r="H188" s="183"/>
    </row>
    <row r="189" spans="1:8" s="3" customFormat="1" x14ac:dyDescent="0.2">
      <c r="A189" s="183"/>
      <c r="B189" s="183"/>
      <c r="C189" s="183"/>
      <c r="D189" s="362"/>
      <c r="E189" s="362"/>
      <c r="F189" s="362"/>
      <c r="G189" s="363"/>
      <c r="H189" s="183"/>
    </row>
    <row r="190" spans="1:8" s="3" customFormat="1" x14ac:dyDescent="0.2">
      <c r="A190" s="183"/>
      <c r="B190" s="183"/>
      <c r="C190" s="183"/>
      <c r="D190" s="362"/>
      <c r="E190" s="362"/>
      <c r="F190" s="362"/>
      <c r="G190" s="363"/>
      <c r="H190" s="183"/>
    </row>
    <row r="191" spans="1:8" s="3" customFormat="1" x14ac:dyDescent="0.2">
      <c r="A191" s="183"/>
      <c r="B191" s="183"/>
      <c r="C191" s="183"/>
      <c r="D191" s="362"/>
      <c r="E191" s="362"/>
      <c r="F191" s="362"/>
      <c r="G191" s="363"/>
      <c r="H191" s="183"/>
    </row>
    <row r="192" spans="1:8" s="3" customFormat="1" x14ac:dyDescent="0.2">
      <c r="A192" s="183"/>
      <c r="B192" s="183"/>
      <c r="C192" s="183"/>
      <c r="D192" s="362"/>
      <c r="E192" s="362"/>
      <c r="F192" s="362"/>
      <c r="G192" s="363"/>
      <c r="H192" s="183"/>
    </row>
    <row r="193" spans="1:8" s="3" customFormat="1" x14ac:dyDescent="0.2">
      <c r="A193" s="183"/>
      <c r="B193" s="183"/>
      <c r="C193" s="183"/>
      <c r="D193" s="362"/>
      <c r="E193" s="362"/>
      <c r="F193" s="362"/>
      <c r="G193" s="363"/>
      <c r="H193" s="183"/>
    </row>
    <row r="194" spans="1:8" s="3" customFormat="1" x14ac:dyDescent="0.2">
      <c r="A194" s="183"/>
      <c r="B194" s="183"/>
      <c r="C194" s="183"/>
      <c r="D194" s="362"/>
      <c r="E194" s="362"/>
      <c r="F194" s="362"/>
      <c r="G194" s="363"/>
      <c r="H194" s="183"/>
    </row>
    <row r="195" spans="1:8" s="3" customFormat="1" x14ac:dyDescent="0.2">
      <c r="A195" s="183"/>
      <c r="B195" s="183"/>
      <c r="C195" s="183"/>
      <c r="D195" s="362"/>
      <c r="E195" s="362"/>
      <c r="F195" s="362"/>
      <c r="G195" s="363"/>
      <c r="H195" s="183"/>
    </row>
    <row r="196" spans="1:8" s="3" customFormat="1" x14ac:dyDescent="0.2">
      <c r="A196" s="183"/>
      <c r="B196" s="183"/>
      <c r="C196" s="183"/>
      <c r="D196" s="362"/>
      <c r="E196" s="362"/>
      <c r="F196" s="362"/>
      <c r="G196" s="363"/>
      <c r="H196" s="183"/>
    </row>
    <row r="197" spans="1:8" s="3" customFormat="1" x14ac:dyDescent="0.2">
      <c r="A197" s="183"/>
      <c r="B197" s="183"/>
      <c r="C197" s="183"/>
      <c r="D197" s="362"/>
      <c r="E197" s="362"/>
      <c r="F197" s="362"/>
      <c r="G197" s="363"/>
      <c r="H197" s="183"/>
    </row>
    <row r="198" spans="1:8" s="3" customFormat="1" x14ac:dyDescent="0.2">
      <c r="A198" s="183"/>
      <c r="B198" s="183"/>
      <c r="C198" s="183"/>
      <c r="D198" s="362"/>
      <c r="E198" s="362"/>
      <c r="F198" s="362"/>
      <c r="G198" s="363"/>
      <c r="H198" s="183"/>
    </row>
    <row r="199" spans="1:8" s="3" customFormat="1" x14ac:dyDescent="0.2">
      <c r="A199" s="183"/>
      <c r="B199" s="183"/>
      <c r="C199" s="183"/>
      <c r="D199" s="362"/>
      <c r="E199" s="362"/>
      <c r="F199" s="362"/>
      <c r="G199" s="363"/>
      <c r="H199" s="183"/>
    </row>
    <row r="200" spans="1:8" s="3" customFormat="1" x14ac:dyDescent="0.2">
      <c r="A200" s="183"/>
      <c r="B200" s="183"/>
      <c r="C200" s="183"/>
      <c r="D200" s="362"/>
      <c r="E200" s="362"/>
      <c r="F200" s="362"/>
      <c r="G200" s="363"/>
      <c r="H200" s="183"/>
    </row>
    <row r="201" spans="1:8" s="3" customFormat="1" x14ac:dyDescent="0.2">
      <c r="A201" s="183"/>
      <c r="B201" s="183"/>
      <c r="C201" s="183"/>
      <c r="D201" s="362"/>
      <c r="E201" s="362"/>
      <c r="F201" s="362"/>
      <c r="G201" s="363"/>
      <c r="H201" s="183"/>
    </row>
    <row r="202" spans="1:8" s="3" customFormat="1" x14ac:dyDescent="0.2">
      <c r="A202" s="183"/>
      <c r="B202" s="183"/>
      <c r="C202" s="183"/>
      <c r="D202" s="362"/>
      <c r="E202" s="362"/>
      <c r="F202" s="362"/>
      <c r="G202" s="363"/>
      <c r="H202" s="183"/>
    </row>
    <row r="203" spans="1:8" s="3" customFormat="1" x14ac:dyDescent="0.2">
      <c r="A203" s="183"/>
      <c r="B203" s="183"/>
      <c r="C203" s="183"/>
      <c r="D203" s="362"/>
      <c r="E203" s="362"/>
      <c r="F203" s="362"/>
      <c r="G203" s="363"/>
      <c r="H203" s="183"/>
    </row>
    <row r="204" spans="1:8" s="3" customFormat="1" x14ac:dyDescent="0.2">
      <c r="A204" s="183"/>
      <c r="B204" s="183"/>
      <c r="C204" s="183"/>
      <c r="D204" s="362"/>
      <c r="E204" s="362"/>
      <c r="F204" s="362"/>
      <c r="G204" s="363"/>
      <c r="H204" s="183"/>
    </row>
    <row r="205" spans="1:8" s="3" customFormat="1" x14ac:dyDescent="0.2">
      <c r="A205" s="183"/>
      <c r="B205" s="183"/>
      <c r="C205" s="183"/>
      <c r="D205" s="362"/>
      <c r="E205" s="362"/>
      <c r="F205" s="362"/>
      <c r="G205" s="363"/>
      <c r="H205" s="183"/>
    </row>
    <row r="206" spans="1:8" s="3" customFormat="1" x14ac:dyDescent="0.2">
      <c r="A206" s="183"/>
      <c r="B206" s="183"/>
      <c r="C206" s="183"/>
      <c r="D206" s="362"/>
      <c r="E206" s="362"/>
      <c r="F206" s="362"/>
      <c r="G206" s="363"/>
      <c r="H206" s="183"/>
    </row>
    <row r="207" spans="1:8" s="3" customFormat="1" x14ac:dyDescent="0.2">
      <c r="A207" s="183"/>
      <c r="B207" s="183"/>
      <c r="C207" s="183"/>
      <c r="D207" s="362"/>
      <c r="E207" s="362"/>
      <c r="F207" s="362"/>
      <c r="G207" s="363"/>
      <c r="H207" s="183"/>
    </row>
    <row r="208" spans="1:8" s="3" customFormat="1" x14ac:dyDescent="0.2">
      <c r="A208" s="183"/>
      <c r="B208" s="183"/>
      <c r="C208" s="183"/>
      <c r="D208" s="362"/>
      <c r="E208" s="362"/>
      <c r="F208" s="362"/>
      <c r="G208" s="363"/>
      <c r="H208" s="183"/>
    </row>
    <row r="209" spans="1:8" s="3" customFormat="1" x14ac:dyDescent="0.2">
      <c r="A209" s="183"/>
      <c r="B209" s="183"/>
      <c r="C209" s="183"/>
      <c r="D209" s="362"/>
      <c r="E209" s="362"/>
      <c r="F209" s="362"/>
      <c r="G209" s="363"/>
      <c r="H209" s="183"/>
    </row>
    <row r="210" spans="1:8" s="3" customFormat="1" x14ac:dyDescent="0.2">
      <c r="A210" s="183"/>
      <c r="B210" s="183"/>
      <c r="C210" s="183"/>
      <c r="D210" s="362"/>
      <c r="E210" s="362"/>
      <c r="F210" s="362"/>
      <c r="G210" s="363"/>
      <c r="H210" s="183"/>
    </row>
    <row r="211" spans="1:8" s="3" customFormat="1" x14ac:dyDescent="0.2">
      <c r="A211" s="183"/>
      <c r="B211" s="183"/>
      <c r="C211" s="183"/>
      <c r="D211" s="362"/>
      <c r="E211" s="362"/>
      <c r="F211" s="362"/>
      <c r="G211" s="363"/>
      <c r="H211" s="183"/>
    </row>
    <row r="212" spans="1:8" s="3" customFormat="1" x14ac:dyDescent="0.2">
      <c r="A212" s="183"/>
      <c r="B212" s="183"/>
      <c r="C212" s="183"/>
      <c r="D212" s="362"/>
      <c r="E212" s="362"/>
      <c r="F212" s="362"/>
      <c r="G212" s="363"/>
      <c r="H212" s="183"/>
    </row>
    <row r="213" spans="1:8" s="3" customFormat="1" x14ac:dyDescent="0.2">
      <c r="A213" s="183"/>
      <c r="B213" s="183"/>
      <c r="C213" s="183"/>
      <c r="D213" s="362"/>
      <c r="E213" s="362"/>
      <c r="F213" s="362"/>
      <c r="G213" s="363"/>
      <c r="H213" s="183"/>
    </row>
    <row r="214" spans="1:8" s="3" customFormat="1" x14ac:dyDescent="0.2">
      <c r="A214" s="183"/>
      <c r="B214" s="183"/>
      <c r="C214" s="183"/>
      <c r="D214" s="362"/>
      <c r="E214" s="362"/>
      <c r="F214" s="362"/>
      <c r="G214" s="363"/>
      <c r="H214" s="183"/>
    </row>
    <row r="215" spans="1:8" s="3" customFormat="1" x14ac:dyDescent="0.2">
      <c r="A215" s="183"/>
      <c r="B215" s="183"/>
      <c r="C215" s="183"/>
      <c r="D215" s="362"/>
      <c r="E215" s="362"/>
      <c r="F215" s="362"/>
      <c r="G215" s="363"/>
      <c r="H215" s="183"/>
    </row>
    <row r="216" spans="1:8" s="3" customFormat="1" x14ac:dyDescent="0.2">
      <c r="A216" s="183"/>
      <c r="B216" s="183"/>
      <c r="C216" s="183"/>
      <c r="D216" s="362"/>
      <c r="E216" s="362"/>
      <c r="F216" s="362"/>
      <c r="G216" s="363"/>
      <c r="H216" s="183"/>
    </row>
  </sheetData>
  <mergeCells count="3">
    <mergeCell ref="A2:C2"/>
    <mergeCell ref="A1:H1"/>
    <mergeCell ref="A3:C3"/>
  </mergeCells>
  <printOptions horizontalCentered="1"/>
  <pageMargins left="0.19685039370078741" right="0.19685039370078741" top="0.43307086614173229" bottom="0.43307086614173229" header="0.31496062992125984" footer="0.19685039370078741"/>
  <pageSetup paperSize="9" scale="85" firstPageNumber="560" orientation="portrait" useFirstPageNumber="1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43"/>
  <sheetViews>
    <sheetView tabSelected="1" topLeftCell="A466" zoomScaleNormal="100" workbookViewId="0">
      <selection activeCell="B145" sqref="B145"/>
    </sheetView>
  </sheetViews>
  <sheetFormatPr defaultColWidth="11.42578125" defaultRowHeight="12.75" x14ac:dyDescent="0.2"/>
  <cols>
    <col min="1" max="1" width="6.5703125" style="124" customWidth="1"/>
    <col min="2" max="2" width="55.140625" style="127" customWidth="1"/>
    <col min="3" max="3" width="14.42578125" style="291" customWidth="1"/>
    <col min="4" max="4" width="15.42578125" style="291" bestFit="1" customWidth="1"/>
    <col min="5" max="5" width="9.5703125" style="292" customWidth="1"/>
    <col min="6" max="16384" width="11.42578125" style="123"/>
  </cols>
  <sheetData>
    <row r="1" spans="1:5" ht="21" customHeight="1" x14ac:dyDescent="0.2">
      <c r="A1" s="333" t="s">
        <v>74</v>
      </c>
      <c r="B1" s="333"/>
      <c r="C1" s="333"/>
      <c r="D1" s="333"/>
      <c r="E1" s="333"/>
    </row>
    <row r="2" spans="1:5" ht="27.6" customHeight="1" x14ac:dyDescent="0.2">
      <c r="A2" s="332" t="s">
        <v>261</v>
      </c>
      <c r="B2" s="332"/>
      <c r="C2" s="205" t="s">
        <v>247</v>
      </c>
      <c r="D2" s="204" t="s">
        <v>245</v>
      </c>
      <c r="E2" s="206" t="s">
        <v>262</v>
      </c>
    </row>
    <row r="3" spans="1:5" ht="12.75" customHeight="1" x14ac:dyDescent="0.15">
      <c r="A3" s="322">
        <v>1</v>
      </c>
      <c r="B3" s="322"/>
      <c r="C3" s="283">
        <v>2</v>
      </c>
      <c r="D3" s="284">
        <v>3</v>
      </c>
      <c r="E3" s="285" t="s">
        <v>259</v>
      </c>
    </row>
    <row r="4" spans="1:5" ht="16.5" hidden="1" customHeight="1" x14ac:dyDescent="0.2">
      <c r="A4" s="149"/>
      <c r="B4" s="150" t="s">
        <v>208</v>
      </c>
      <c r="C4" s="286">
        <f>'rashodi-opći dio'!E4+'rashodi-opći dio'!E78+'račun financiranja'!E18</f>
        <v>1749012000</v>
      </c>
      <c r="D4" s="286">
        <f>'rashodi-opći dio'!F4+'rashodi-opći dio'!F78+'račun financiranja'!F18</f>
        <v>1686692198.8099999</v>
      </c>
      <c r="E4" s="287">
        <f>D4/C4*100</f>
        <v>96.43685685461277</v>
      </c>
    </row>
    <row r="5" spans="1:5" ht="30" customHeight="1" x14ac:dyDescent="0.2">
      <c r="A5" s="278" t="s">
        <v>79</v>
      </c>
      <c r="B5" s="126" t="s">
        <v>78</v>
      </c>
      <c r="C5" s="282">
        <f>C7+C83+C305+C490</f>
        <v>1749012000</v>
      </c>
      <c r="D5" s="282">
        <f>D7+D83+D305+D490</f>
        <v>1686692198.8099999</v>
      </c>
      <c r="E5" s="160">
        <f>D5/C5*100</f>
        <v>96.43685685461277</v>
      </c>
    </row>
    <row r="6" spans="1:5" ht="8.25" customHeight="1" x14ac:dyDescent="0.2">
      <c r="A6" s="67"/>
      <c r="C6" s="288"/>
      <c r="D6" s="288"/>
      <c r="E6" s="289"/>
    </row>
    <row r="7" spans="1:5" ht="15" customHeight="1" x14ac:dyDescent="0.2">
      <c r="A7" s="78">
        <v>100</v>
      </c>
      <c r="B7" s="58" t="s">
        <v>80</v>
      </c>
      <c r="C7" s="282">
        <f>C9+C65+C74</f>
        <v>77701000</v>
      </c>
      <c r="D7" s="282">
        <f>D9+D65+D74</f>
        <v>67551073.350000009</v>
      </c>
      <c r="E7" s="160">
        <f t="shared" ref="E7:E67" si="0">D7/C7*100</f>
        <v>86.937199456892458</v>
      </c>
    </row>
    <row r="8" spans="1:5" ht="8.25" customHeight="1" x14ac:dyDescent="0.2">
      <c r="A8" s="67"/>
      <c r="C8" s="282"/>
      <c r="D8" s="282"/>
      <c r="E8" s="160"/>
    </row>
    <row r="9" spans="1:5" ht="12.75" customHeight="1" x14ac:dyDescent="0.2">
      <c r="A9" s="89" t="s">
        <v>67</v>
      </c>
      <c r="B9" s="58" t="s">
        <v>68</v>
      </c>
      <c r="C9" s="282">
        <f>C10</f>
        <v>74771000</v>
      </c>
      <c r="D9" s="282">
        <f>D10</f>
        <v>65499838.870000012</v>
      </c>
      <c r="E9" s="160">
        <f t="shared" si="0"/>
        <v>87.600592301828257</v>
      </c>
    </row>
    <row r="10" spans="1:5" ht="12.75" hidden="1" customHeight="1" x14ac:dyDescent="0.2">
      <c r="A10" s="89">
        <v>3</v>
      </c>
      <c r="B10" s="100" t="s">
        <v>40</v>
      </c>
      <c r="C10" s="282">
        <f>C11+C21+C51+C56+C61</f>
        <v>74771000</v>
      </c>
      <c r="D10" s="282">
        <f>D11+D21+D51+D56+D61</f>
        <v>65499838.870000012</v>
      </c>
      <c r="E10" s="160">
        <f t="shared" si="0"/>
        <v>87.600592301828257</v>
      </c>
    </row>
    <row r="11" spans="1:5" ht="12.75" customHeight="1" x14ac:dyDescent="0.2">
      <c r="A11" s="128">
        <v>31</v>
      </c>
      <c r="B11" s="89" t="s">
        <v>41</v>
      </c>
      <c r="C11" s="282">
        <f>C12+C16+C18</f>
        <v>49795000</v>
      </c>
      <c r="D11" s="282">
        <f>D12+D16+D18</f>
        <v>42027882.920000009</v>
      </c>
      <c r="E11" s="160">
        <f t="shared" si="0"/>
        <v>84.401813274425166</v>
      </c>
    </row>
    <row r="12" spans="1:5" ht="12.75" customHeight="1" x14ac:dyDescent="0.2">
      <c r="A12" s="89">
        <v>311</v>
      </c>
      <c r="B12" s="89" t="s">
        <v>126</v>
      </c>
      <c r="C12" s="282">
        <f>C13+C14+C15</f>
        <v>40875000</v>
      </c>
      <c r="D12" s="282">
        <f>D13+D14+D15</f>
        <v>35029378.970000006</v>
      </c>
      <c r="E12" s="160">
        <f t="shared" si="0"/>
        <v>85.698786470948036</v>
      </c>
    </row>
    <row r="13" spans="1:5" ht="12.75" customHeight="1" x14ac:dyDescent="0.2">
      <c r="A13" s="87">
        <v>3111</v>
      </c>
      <c r="B13" s="87" t="s">
        <v>42</v>
      </c>
      <c r="C13" s="227">
        <v>39915000</v>
      </c>
      <c r="D13" s="70">
        <v>34111928.670000002</v>
      </c>
      <c r="E13" s="290">
        <f t="shared" si="0"/>
        <v>85.461427207816612</v>
      </c>
    </row>
    <row r="14" spans="1:5" ht="12.75" customHeight="1" x14ac:dyDescent="0.2">
      <c r="A14" s="87">
        <v>3112</v>
      </c>
      <c r="B14" s="87" t="s">
        <v>225</v>
      </c>
      <c r="C14" s="227">
        <v>235000</v>
      </c>
      <c r="D14" s="70">
        <v>193054.24</v>
      </c>
      <c r="E14" s="290">
        <f t="shared" si="0"/>
        <v>82.150740425531907</v>
      </c>
    </row>
    <row r="15" spans="1:5" ht="12.75" customHeight="1" x14ac:dyDescent="0.2">
      <c r="A15" s="87">
        <v>3113</v>
      </c>
      <c r="B15" s="87" t="s">
        <v>43</v>
      </c>
      <c r="C15" s="227">
        <v>725000</v>
      </c>
      <c r="D15" s="70">
        <v>724396.06</v>
      </c>
      <c r="E15" s="290">
        <f>D15/C15*100</f>
        <v>99.916697931034491</v>
      </c>
    </row>
    <row r="16" spans="1:5" s="130" customFormat="1" ht="12.75" customHeight="1" x14ac:dyDescent="0.2">
      <c r="A16" s="89">
        <v>312</v>
      </c>
      <c r="B16" s="95" t="s">
        <v>44</v>
      </c>
      <c r="C16" s="282">
        <f>C17</f>
        <v>2000000</v>
      </c>
      <c r="D16" s="282">
        <f t="shared" ref="D16" si="1">D17</f>
        <v>994365.07</v>
      </c>
      <c r="E16" s="160">
        <f t="shared" si="0"/>
        <v>49.718253499999996</v>
      </c>
    </row>
    <row r="17" spans="1:5" ht="12.75" customHeight="1" x14ac:dyDescent="0.2">
      <c r="A17" s="87">
        <v>3121</v>
      </c>
      <c r="B17" s="87" t="s">
        <v>44</v>
      </c>
      <c r="C17" s="227">
        <v>2000000</v>
      </c>
      <c r="D17" s="70">
        <v>994365.07</v>
      </c>
      <c r="E17" s="290">
        <f t="shared" si="0"/>
        <v>49.718253499999996</v>
      </c>
    </row>
    <row r="18" spans="1:5" s="130" customFormat="1" ht="12.75" customHeight="1" x14ac:dyDescent="0.2">
      <c r="A18" s="89">
        <v>313</v>
      </c>
      <c r="B18" s="95" t="s">
        <v>45</v>
      </c>
      <c r="C18" s="282">
        <f>C19+C20</f>
        <v>6920000</v>
      </c>
      <c r="D18" s="282">
        <f>D19+D20</f>
        <v>6004138.8799999999</v>
      </c>
      <c r="E18" s="160">
        <f t="shared" si="0"/>
        <v>86.765012716762996</v>
      </c>
    </row>
    <row r="19" spans="1:5" ht="12.75" customHeight="1" x14ac:dyDescent="0.2">
      <c r="A19" s="87">
        <v>3132</v>
      </c>
      <c r="B19" s="87" t="s">
        <v>127</v>
      </c>
      <c r="C19" s="227">
        <v>6200000</v>
      </c>
      <c r="D19" s="70">
        <v>5410707.2000000002</v>
      </c>
      <c r="E19" s="290">
        <f t="shared" si="0"/>
        <v>87.269470967741938</v>
      </c>
    </row>
    <row r="20" spans="1:5" ht="12.75" customHeight="1" x14ac:dyDescent="0.2">
      <c r="A20" s="87">
        <v>3133</v>
      </c>
      <c r="B20" s="87" t="s">
        <v>128</v>
      </c>
      <c r="C20" s="227">
        <v>720000</v>
      </c>
      <c r="D20" s="70">
        <v>593431.68000000005</v>
      </c>
      <c r="E20" s="290">
        <f t="shared" si="0"/>
        <v>82.421066666666675</v>
      </c>
    </row>
    <row r="21" spans="1:5" ht="12.75" customHeight="1" x14ac:dyDescent="0.2">
      <c r="A21" s="89">
        <v>32</v>
      </c>
      <c r="B21" s="98" t="s">
        <v>4</v>
      </c>
      <c r="C21" s="282">
        <f>C22+C27+C33+C43</f>
        <v>24051000</v>
      </c>
      <c r="D21" s="282">
        <f>D22+D27+D33+D43</f>
        <v>22704772.879999999</v>
      </c>
      <c r="E21" s="160">
        <f t="shared" si="0"/>
        <v>94.402614776932353</v>
      </c>
    </row>
    <row r="22" spans="1:5" ht="12.75" customHeight="1" x14ac:dyDescent="0.2">
      <c r="A22" s="89">
        <v>321</v>
      </c>
      <c r="B22" s="98" t="s">
        <v>8</v>
      </c>
      <c r="C22" s="282">
        <f t="shared" ref="C22:D22" si="2">C23+C24+C25+C26</f>
        <v>3806000</v>
      </c>
      <c r="D22" s="282">
        <f t="shared" si="2"/>
        <v>3179588.7600000002</v>
      </c>
      <c r="E22" s="160">
        <f t="shared" si="0"/>
        <v>83.541480819758291</v>
      </c>
    </row>
    <row r="23" spans="1:5" ht="12.75" customHeight="1" x14ac:dyDescent="0.2">
      <c r="A23" s="87">
        <v>3211</v>
      </c>
      <c r="B23" s="91" t="s">
        <v>46</v>
      </c>
      <c r="C23" s="227">
        <v>1500000</v>
      </c>
      <c r="D23" s="70">
        <v>1235532.29</v>
      </c>
      <c r="E23" s="290">
        <f t="shared" si="0"/>
        <v>82.368819333333334</v>
      </c>
    </row>
    <row r="24" spans="1:5" ht="12.75" customHeight="1" x14ac:dyDescent="0.2">
      <c r="A24" s="87">
        <v>3212</v>
      </c>
      <c r="B24" s="91" t="s">
        <v>47</v>
      </c>
      <c r="C24" s="227">
        <v>1500000</v>
      </c>
      <c r="D24" s="70">
        <v>1428882.53</v>
      </c>
      <c r="E24" s="290">
        <f t="shared" si="0"/>
        <v>95.258835333333337</v>
      </c>
    </row>
    <row r="25" spans="1:5" ht="12.75" customHeight="1" x14ac:dyDescent="0.2">
      <c r="A25" s="90" t="s">
        <v>6</v>
      </c>
      <c r="B25" s="99" t="s">
        <v>7</v>
      </c>
      <c r="C25" s="227">
        <v>800000</v>
      </c>
      <c r="D25" s="70">
        <v>515173.94</v>
      </c>
      <c r="E25" s="290">
        <f t="shared" si="0"/>
        <v>64.396742500000002</v>
      </c>
    </row>
    <row r="26" spans="1:5" ht="12.75" hidden="1" customHeight="1" x14ac:dyDescent="0.2">
      <c r="A26" s="90">
        <v>3214</v>
      </c>
      <c r="B26" s="99" t="s">
        <v>129</v>
      </c>
      <c r="C26" s="227">
        <v>6000</v>
      </c>
      <c r="D26" s="70">
        <v>0</v>
      </c>
      <c r="E26" s="290">
        <f t="shared" si="0"/>
        <v>0</v>
      </c>
    </row>
    <row r="27" spans="1:5" ht="12.75" customHeight="1" x14ac:dyDescent="0.2">
      <c r="A27" s="105">
        <v>322</v>
      </c>
      <c r="B27" s="100" t="s">
        <v>48</v>
      </c>
      <c r="C27" s="282">
        <f t="shared" ref="C27:D27" si="3">C28+C29+C30+C31+C32</f>
        <v>1833000</v>
      </c>
      <c r="D27" s="282">
        <f t="shared" si="3"/>
        <v>1537285.9200000002</v>
      </c>
      <c r="E27" s="160">
        <f t="shared" si="0"/>
        <v>83.867207855973831</v>
      </c>
    </row>
    <row r="28" spans="1:5" ht="12.75" customHeight="1" x14ac:dyDescent="0.2">
      <c r="A28" s="90">
        <v>3221</v>
      </c>
      <c r="B28" s="87" t="s">
        <v>49</v>
      </c>
      <c r="C28" s="227">
        <v>1027000</v>
      </c>
      <c r="D28" s="70">
        <v>1026314.28</v>
      </c>
      <c r="E28" s="290">
        <f t="shared" si="0"/>
        <v>99.933230769230775</v>
      </c>
    </row>
    <row r="29" spans="1:5" ht="12.75" customHeight="1" x14ac:dyDescent="0.2">
      <c r="A29" s="90">
        <v>3223</v>
      </c>
      <c r="B29" s="87" t="s">
        <v>50</v>
      </c>
      <c r="C29" s="227">
        <v>600000</v>
      </c>
      <c r="D29" s="70">
        <v>372893.03</v>
      </c>
      <c r="E29" s="290">
        <f t="shared" si="0"/>
        <v>62.14883833333333</v>
      </c>
    </row>
    <row r="30" spans="1:5" ht="12.75" customHeight="1" x14ac:dyDescent="0.2">
      <c r="A30" s="90">
        <v>3224</v>
      </c>
      <c r="B30" s="101" t="s">
        <v>9</v>
      </c>
      <c r="C30" s="227">
        <v>15000</v>
      </c>
      <c r="D30" s="70">
        <v>904.58</v>
      </c>
      <c r="E30" s="290">
        <f t="shared" si="0"/>
        <v>6.0305333333333335</v>
      </c>
    </row>
    <row r="31" spans="1:5" ht="12.75" customHeight="1" x14ac:dyDescent="0.2">
      <c r="A31" s="90" t="s">
        <v>10</v>
      </c>
      <c r="B31" s="101" t="s">
        <v>11</v>
      </c>
      <c r="C31" s="227">
        <v>121000</v>
      </c>
      <c r="D31" s="70">
        <v>120430.03</v>
      </c>
      <c r="E31" s="290">
        <f t="shared" si="0"/>
        <v>99.528950413223143</v>
      </c>
    </row>
    <row r="32" spans="1:5" ht="12.75" customHeight="1" x14ac:dyDescent="0.2">
      <c r="A32" s="90">
        <v>3227</v>
      </c>
      <c r="B32" s="102" t="s">
        <v>130</v>
      </c>
      <c r="C32" s="227">
        <v>70000</v>
      </c>
      <c r="D32" s="70">
        <v>16744</v>
      </c>
      <c r="E32" s="290">
        <f t="shared" si="0"/>
        <v>23.919999999999998</v>
      </c>
    </row>
    <row r="33" spans="1:5" ht="12.75" customHeight="1" x14ac:dyDescent="0.2">
      <c r="A33" s="105">
        <v>323</v>
      </c>
      <c r="B33" s="100" t="s">
        <v>12</v>
      </c>
      <c r="C33" s="282">
        <f t="shared" ref="C33:D33" si="4">SUM(C34:C42)</f>
        <v>17796000</v>
      </c>
      <c r="D33" s="282">
        <f t="shared" si="4"/>
        <v>17269648.699999999</v>
      </c>
      <c r="E33" s="160">
        <f t="shared" si="0"/>
        <v>97.042305574286345</v>
      </c>
    </row>
    <row r="34" spans="1:5" ht="12.75" customHeight="1" x14ac:dyDescent="0.2">
      <c r="A34" s="87">
        <v>3231</v>
      </c>
      <c r="B34" s="87" t="s">
        <v>51</v>
      </c>
      <c r="C34" s="227">
        <v>1800000</v>
      </c>
      <c r="D34" s="288">
        <v>1779743.91</v>
      </c>
      <c r="E34" s="290">
        <f t="shared" si="0"/>
        <v>98.874661666666668</v>
      </c>
    </row>
    <row r="35" spans="1:5" ht="12.75" customHeight="1" x14ac:dyDescent="0.2">
      <c r="A35" s="87">
        <v>3232</v>
      </c>
      <c r="B35" s="101" t="s">
        <v>13</v>
      </c>
      <c r="C35" s="227">
        <v>3300000</v>
      </c>
      <c r="D35" s="288">
        <v>2957565.3</v>
      </c>
      <c r="E35" s="290">
        <f t="shared" si="0"/>
        <v>89.623190909090894</v>
      </c>
    </row>
    <row r="36" spans="1:5" ht="12.75" customHeight="1" x14ac:dyDescent="0.2">
      <c r="A36" s="87">
        <v>3233</v>
      </c>
      <c r="B36" s="91" t="s">
        <v>52</v>
      </c>
      <c r="C36" s="227">
        <v>1700000</v>
      </c>
      <c r="D36" s="288">
        <v>1572820.74</v>
      </c>
      <c r="E36" s="290">
        <f t="shared" si="0"/>
        <v>92.518867058823531</v>
      </c>
    </row>
    <row r="37" spans="1:5" ht="12.75" customHeight="1" x14ac:dyDescent="0.2">
      <c r="A37" s="87">
        <v>3234</v>
      </c>
      <c r="B37" s="91" t="s">
        <v>53</v>
      </c>
      <c r="C37" s="227">
        <v>266000</v>
      </c>
      <c r="D37" s="288">
        <v>265813.34999999998</v>
      </c>
      <c r="E37" s="290">
        <f t="shared" si="0"/>
        <v>99.929830827067661</v>
      </c>
    </row>
    <row r="38" spans="1:5" ht="12.75" customHeight="1" x14ac:dyDescent="0.2">
      <c r="A38" s="87">
        <v>3235</v>
      </c>
      <c r="B38" s="91" t="s">
        <v>54</v>
      </c>
      <c r="C38" s="227">
        <v>7200000</v>
      </c>
      <c r="D38" s="288">
        <v>7155658.3899999997</v>
      </c>
      <c r="E38" s="290">
        <f t="shared" si="0"/>
        <v>99.384144305555552</v>
      </c>
    </row>
    <row r="39" spans="1:5" ht="12.75" customHeight="1" x14ac:dyDescent="0.2">
      <c r="A39" s="87">
        <v>3236</v>
      </c>
      <c r="B39" s="91" t="s">
        <v>55</v>
      </c>
      <c r="C39" s="227">
        <v>500000</v>
      </c>
      <c r="D39" s="288">
        <v>497367.69</v>
      </c>
      <c r="E39" s="290">
        <f t="shared" si="0"/>
        <v>99.473538000000005</v>
      </c>
    </row>
    <row r="40" spans="1:5" ht="12.75" customHeight="1" x14ac:dyDescent="0.2">
      <c r="A40" s="87">
        <v>3237</v>
      </c>
      <c r="B40" s="101" t="s">
        <v>14</v>
      </c>
      <c r="C40" s="227">
        <v>1900000</v>
      </c>
      <c r="D40" s="288">
        <v>1895734.26</v>
      </c>
      <c r="E40" s="290">
        <f t="shared" si="0"/>
        <v>99.775487368421054</v>
      </c>
    </row>
    <row r="41" spans="1:5" ht="12.75" customHeight="1" x14ac:dyDescent="0.2">
      <c r="A41" s="87">
        <v>3238</v>
      </c>
      <c r="B41" s="101" t="s">
        <v>15</v>
      </c>
      <c r="C41" s="227">
        <v>790000</v>
      </c>
      <c r="D41" s="288">
        <v>788694.38</v>
      </c>
      <c r="E41" s="290">
        <f t="shared" si="0"/>
        <v>99.834731645569619</v>
      </c>
    </row>
    <row r="42" spans="1:5" ht="12.75" customHeight="1" x14ac:dyDescent="0.2">
      <c r="A42" s="87">
        <v>3239</v>
      </c>
      <c r="B42" s="101" t="s">
        <v>56</v>
      </c>
      <c r="C42" s="227">
        <v>340000</v>
      </c>
      <c r="D42" s="288">
        <v>356250.68</v>
      </c>
      <c r="E42" s="290">
        <f>D42/C42*100</f>
        <v>104.77961176470588</v>
      </c>
    </row>
    <row r="43" spans="1:5" ht="12.75" customHeight="1" x14ac:dyDescent="0.2">
      <c r="A43" s="78">
        <v>329</v>
      </c>
      <c r="B43" s="89" t="s">
        <v>57</v>
      </c>
      <c r="C43" s="282">
        <f>SUM(C44:C50)</f>
        <v>616000</v>
      </c>
      <c r="D43" s="282">
        <f>SUM(D44:D50)</f>
        <v>718249.5</v>
      </c>
      <c r="E43" s="160">
        <f t="shared" si="0"/>
        <v>116.59894480519482</v>
      </c>
    </row>
    <row r="44" spans="1:5" ht="12.75" customHeight="1" x14ac:dyDescent="0.2">
      <c r="A44" s="87">
        <v>3291</v>
      </c>
      <c r="B44" s="102" t="s">
        <v>275</v>
      </c>
      <c r="C44" s="266">
        <v>210000</v>
      </c>
      <c r="D44" s="288">
        <v>206025.3</v>
      </c>
      <c r="E44" s="267">
        <f t="shared" si="0"/>
        <v>98.107285714285709</v>
      </c>
    </row>
    <row r="45" spans="1:5" ht="12.75" customHeight="1" x14ac:dyDescent="0.2">
      <c r="A45" s="87">
        <v>3292</v>
      </c>
      <c r="B45" s="102" t="s">
        <v>58</v>
      </c>
      <c r="C45" s="266">
        <v>213000</v>
      </c>
      <c r="D45" s="288">
        <v>212399.92</v>
      </c>
      <c r="E45" s="267">
        <f t="shared" si="0"/>
        <v>99.718272300469494</v>
      </c>
    </row>
    <row r="46" spans="1:5" ht="12.75" customHeight="1" x14ac:dyDescent="0.2">
      <c r="A46" s="87">
        <v>3293</v>
      </c>
      <c r="B46" s="102" t="s">
        <v>59</v>
      </c>
      <c r="C46" s="266">
        <v>71000</v>
      </c>
      <c r="D46" s="288">
        <v>70510.83</v>
      </c>
      <c r="E46" s="267">
        <f t="shared" si="0"/>
        <v>99.311028169014079</v>
      </c>
    </row>
    <row r="47" spans="1:5" ht="12.75" customHeight="1" x14ac:dyDescent="0.2">
      <c r="A47" s="87">
        <v>3294</v>
      </c>
      <c r="B47" s="102" t="s">
        <v>213</v>
      </c>
      <c r="C47" s="266">
        <v>15000</v>
      </c>
      <c r="D47" s="288">
        <v>14423.65</v>
      </c>
      <c r="E47" s="267">
        <f t="shared" si="0"/>
        <v>96.157666666666657</v>
      </c>
    </row>
    <row r="48" spans="1:5" ht="12.75" customHeight="1" x14ac:dyDescent="0.2">
      <c r="A48" s="87">
        <v>3295</v>
      </c>
      <c r="B48" s="102" t="s">
        <v>132</v>
      </c>
      <c r="C48" s="266">
        <v>89000</v>
      </c>
      <c r="D48" s="288">
        <v>88258.55</v>
      </c>
      <c r="E48" s="267">
        <f t="shared" si="0"/>
        <v>99.166910112359545</v>
      </c>
    </row>
    <row r="49" spans="1:5" ht="12.75" customHeight="1" x14ac:dyDescent="0.2">
      <c r="A49" s="87">
        <v>3296</v>
      </c>
      <c r="B49" s="102" t="s">
        <v>227</v>
      </c>
      <c r="C49" s="266">
        <v>1000</v>
      </c>
      <c r="D49" s="288">
        <v>116879.08</v>
      </c>
      <c r="E49" s="267">
        <f t="shared" si="0"/>
        <v>11687.907999999999</v>
      </c>
    </row>
    <row r="50" spans="1:5" ht="12.75" customHeight="1" x14ac:dyDescent="0.2">
      <c r="A50" s="87">
        <v>3299</v>
      </c>
      <c r="B50" s="87" t="s">
        <v>57</v>
      </c>
      <c r="C50" s="266">
        <v>17000</v>
      </c>
      <c r="D50" s="288">
        <v>9752.17</v>
      </c>
      <c r="E50" s="267">
        <f t="shared" si="0"/>
        <v>57.365705882352948</v>
      </c>
    </row>
    <row r="51" spans="1:5" ht="12.75" customHeight="1" x14ac:dyDescent="0.2">
      <c r="A51" s="89">
        <v>34</v>
      </c>
      <c r="B51" s="98" t="s">
        <v>16</v>
      </c>
      <c r="C51" s="282">
        <f t="shared" ref="C51:D51" si="5">C52</f>
        <v>711000</v>
      </c>
      <c r="D51" s="282">
        <f t="shared" si="5"/>
        <v>636065.56999999995</v>
      </c>
      <c r="E51" s="160">
        <f t="shared" si="0"/>
        <v>89.460699015471164</v>
      </c>
    </row>
    <row r="52" spans="1:5" ht="12.75" customHeight="1" x14ac:dyDescent="0.2">
      <c r="A52" s="89">
        <v>343</v>
      </c>
      <c r="B52" s="89" t="s">
        <v>64</v>
      </c>
      <c r="C52" s="282">
        <f>SUM(C53:C55)</f>
        <v>711000</v>
      </c>
      <c r="D52" s="282">
        <f>SUM(D53:D55)</f>
        <v>636065.56999999995</v>
      </c>
      <c r="E52" s="160">
        <f t="shared" si="0"/>
        <v>89.460699015471164</v>
      </c>
    </row>
    <row r="53" spans="1:5" ht="12.75" customHeight="1" x14ac:dyDescent="0.2">
      <c r="A53" s="67">
        <v>3431</v>
      </c>
      <c r="B53" s="103" t="s">
        <v>65</v>
      </c>
      <c r="C53" s="266">
        <v>700000</v>
      </c>
      <c r="D53" s="288">
        <v>635105.34</v>
      </c>
      <c r="E53" s="267">
        <f t="shared" si="0"/>
        <v>90.729334285714287</v>
      </c>
    </row>
    <row r="54" spans="1:5" ht="13.5" customHeight="1" x14ac:dyDescent="0.2">
      <c r="A54" s="67">
        <v>3432</v>
      </c>
      <c r="B54" s="103" t="s">
        <v>66</v>
      </c>
      <c r="C54" s="266">
        <v>1000</v>
      </c>
      <c r="D54" s="288">
        <v>579.14</v>
      </c>
      <c r="E54" s="267">
        <f t="shared" si="0"/>
        <v>57.914000000000001</v>
      </c>
    </row>
    <row r="55" spans="1:5" ht="12.75" customHeight="1" x14ac:dyDescent="0.2">
      <c r="A55" s="67">
        <v>3433</v>
      </c>
      <c r="B55" s="103" t="s">
        <v>81</v>
      </c>
      <c r="C55" s="266">
        <v>10000</v>
      </c>
      <c r="D55" s="288">
        <v>381.09</v>
      </c>
      <c r="E55" s="267">
        <f t="shared" si="0"/>
        <v>3.8108999999999997</v>
      </c>
    </row>
    <row r="56" spans="1:5" s="130" customFormat="1" ht="25.5" customHeight="1" x14ac:dyDescent="0.2">
      <c r="A56" s="78">
        <v>37</v>
      </c>
      <c r="B56" s="366" t="s">
        <v>175</v>
      </c>
      <c r="C56" s="274">
        <f>C57+C59</f>
        <v>207000</v>
      </c>
      <c r="D56" s="274">
        <f>D57+D59</f>
        <v>124117.5</v>
      </c>
      <c r="E56" s="275">
        <f t="shared" si="0"/>
        <v>59.960144927536227</v>
      </c>
    </row>
    <row r="57" spans="1:5" s="130" customFormat="1" ht="12.75" customHeight="1" x14ac:dyDescent="0.2">
      <c r="A57" s="158">
        <v>371</v>
      </c>
      <c r="B57" s="65" t="s">
        <v>233</v>
      </c>
      <c r="C57" s="259">
        <f>C58</f>
        <v>7000</v>
      </c>
      <c r="D57" s="259">
        <f>D58</f>
        <v>6780</v>
      </c>
      <c r="E57" s="162">
        <f t="shared" si="0"/>
        <v>96.857142857142847</v>
      </c>
    </row>
    <row r="58" spans="1:5" s="130" customFormat="1" ht="25.5" x14ac:dyDescent="0.2">
      <c r="A58" s="159">
        <v>3712</v>
      </c>
      <c r="B58" s="66" t="s">
        <v>232</v>
      </c>
      <c r="C58" s="266">
        <v>7000</v>
      </c>
      <c r="D58" s="226">
        <v>6780</v>
      </c>
      <c r="E58" s="267">
        <f t="shared" si="0"/>
        <v>96.857142857142847</v>
      </c>
    </row>
    <row r="59" spans="1:5" s="130" customFormat="1" ht="12.75" customHeight="1" x14ac:dyDescent="0.2">
      <c r="A59" s="78">
        <v>372</v>
      </c>
      <c r="B59" s="95" t="s">
        <v>176</v>
      </c>
      <c r="C59" s="274">
        <f t="shared" ref="C59:D59" si="6">C60</f>
        <v>200000</v>
      </c>
      <c r="D59" s="274">
        <f t="shared" si="6"/>
        <v>117337.5</v>
      </c>
      <c r="E59" s="275">
        <f t="shared" si="0"/>
        <v>58.668750000000003</v>
      </c>
    </row>
    <row r="60" spans="1:5" ht="12.75" customHeight="1" x14ac:dyDescent="0.2">
      <c r="A60" s="67">
        <v>3721</v>
      </c>
      <c r="B60" s="102" t="s">
        <v>177</v>
      </c>
      <c r="C60" s="266">
        <v>200000</v>
      </c>
      <c r="D60" s="288">
        <v>117337.5</v>
      </c>
      <c r="E60" s="267">
        <f t="shared" si="0"/>
        <v>58.668750000000003</v>
      </c>
    </row>
    <row r="61" spans="1:5" ht="12.75" customHeight="1" x14ac:dyDescent="0.2">
      <c r="A61" s="105">
        <v>38</v>
      </c>
      <c r="B61" s="104" t="s">
        <v>60</v>
      </c>
      <c r="C61" s="282">
        <f>C62</f>
        <v>7000</v>
      </c>
      <c r="D61" s="282">
        <f>D62</f>
        <v>7000</v>
      </c>
      <c r="E61" s="160">
        <f t="shared" si="0"/>
        <v>100</v>
      </c>
    </row>
    <row r="62" spans="1:5" ht="12.75" customHeight="1" x14ac:dyDescent="0.2">
      <c r="A62" s="105">
        <v>381</v>
      </c>
      <c r="B62" s="104" t="s">
        <v>39</v>
      </c>
      <c r="C62" s="282">
        <f t="shared" ref="C62:D62" si="7">C63</f>
        <v>7000</v>
      </c>
      <c r="D62" s="282">
        <f t="shared" si="7"/>
        <v>7000</v>
      </c>
      <c r="E62" s="160">
        <f t="shared" si="0"/>
        <v>100</v>
      </c>
    </row>
    <row r="63" spans="1:5" ht="12.75" customHeight="1" x14ac:dyDescent="0.2">
      <c r="A63" s="67">
        <v>3811</v>
      </c>
      <c r="B63" s="91" t="s">
        <v>20</v>
      </c>
      <c r="C63" s="266">
        <v>7000</v>
      </c>
      <c r="D63" s="70">
        <v>7000</v>
      </c>
      <c r="E63" s="267">
        <f t="shared" si="0"/>
        <v>100</v>
      </c>
    </row>
    <row r="64" spans="1:5" ht="12.75" customHeight="1" x14ac:dyDescent="0.2">
      <c r="A64" s="90"/>
      <c r="B64" s="101"/>
      <c r="C64" s="288"/>
      <c r="D64" s="288"/>
      <c r="E64" s="289"/>
    </row>
    <row r="65" spans="1:5" ht="12.75" customHeight="1" x14ac:dyDescent="0.2">
      <c r="A65" s="89" t="s">
        <v>69</v>
      </c>
      <c r="B65" s="89" t="s">
        <v>70</v>
      </c>
      <c r="C65" s="282">
        <f t="shared" ref="C65" si="8">SUM(C69:C72)</f>
        <v>630000</v>
      </c>
      <c r="D65" s="282">
        <f t="shared" ref="D65" si="9">SUM(D69:D72)</f>
        <v>1337800.8</v>
      </c>
      <c r="E65" s="160">
        <f t="shared" si="0"/>
        <v>212.34933333333333</v>
      </c>
    </row>
    <row r="66" spans="1:5" ht="12.75" hidden="1" customHeight="1" x14ac:dyDescent="0.2">
      <c r="A66" s="89">
        <v>4</v>
      </c>
      <c r="B66" s="100" t="s">
        <v>61</v>
      </c>
      <c r="C66" s="282">
        <f t="shared" ref="C66:D67" si="10">C67</f>
        <v>630000</v>
      </c>
      <c r="D66" s="282">
        <f t="shared" si="10"/>
        <v>1337800.8</v>
      </c>
      <c r="E66" s="160">
        <f t="shared" si="0"/>
        <v>212.34933333333333</v>
      </c>
    </row>
    <row r="67" spans="1:5" ht="12.75" customHeight="1" x14ac:dyDescent="0.2">
      <c r="A67" s="89">
        <v>42</v>
      </c>
      <c r="B67" s="100" t="s">
        <v>21</v>
      </c>
      <c r="C67" s="282">
        <f t="shared" si="10"/>
        <v>630000</v>
      </c>
      <c r="D67" s="282">
        <f t="shared" si="10"/>
        <v>1337800.8</v>
      </c>
      <c r="E67" s="160">
        <f t="shared" si="0"/>
        <v>212.34933333333333</v>
      </c>
    </row>
    <row r="68" spans="1:5" ht="12.75" customHeight="1" x14ac:dyDescent="0.2">
      <c r="A68" s="89">
        <v>422</v>
      </c>
      <c r="B68" s="98" t="s">
        <v>26</v>
      </c>
      <c r="C68" s="282">
        <f t="shared" ref="C68:D68" si="11">C69+C70+C71+C72</f>
        <v>630000</v>
      </c>
      <c r="D68" s="282">
        <f t="shared" si="11"/>
        <v>1337800.8</v>
      </c>
      <c r="E68" s="160">
        <f t="shared" ref="E68:E124" si="12">D68/C68*100</f>
        <v>212.34933333333333</v>
      </c>
    </row>
    <row r="69" spans="1:5" ht="12.75" customHeight="1" x14ac:dyDescent="0.2">
      <c r="A69" s="134" t="s">
        <v>22</v>
      </c>
      <c r="B69" s="135" t="s">
        <v>23</v>
      </c>
      <c r="C69" s="266">
        <v>500000</v>
      </c>
      <c r="D69" s="288">
        <v>1205420.75</v>
      </c>
      <c r="E69" s="267">
        <f t="shared" si="12"/>
        <v>241.08415000000002</v>
      </c>
    </row>
    <row r="70" spans="1:5" ht="12.75" customHeight="1" x14ac:dyDescent="0.2">
      <c r="A70" s="90" t="s">
        <v>24</v>
      </c>
      <c r="B70" s="101" t="s">
        <v>25</v>
      </c>
      <c r="C70" s="266">
        <v>112000</v>
      </c>
      <c r="D70" s="288">
        <v>114436.3</v>
      </c>
      <c r="E70" s="267">
        <f t="shared" si="12"/>
        <v>102.17526785714286</v>
      </c>
    </row>
    <row r="71" spans="1:5" ht="12.75" hidden="1" customHeight="1" x14ac:dyDescent="0.2">
      <c r="A71" s="90">
        <v>4223</v>
      </c>
      <c r="B71" s="102" t="s">
        <v>154</v>
      </c>
      <c r="C71" s="266">
        <v>0</v>
      </c>
      <c r="D71" s="288">
        <v>0</v>
      </c>
      <c r="E71" s="269" t="s">
        <v>203</v>
      </c>
    </row>
    <row r="72" spans="1:5" ht="12.75" customHeight="1" x14ac:dyDescent="0.2">
      <c r="A72" s="90">
        <v>4227</v>
      </c>
      <c r="B72" s="102" t="s">
        <v>156</v>
      </c>
      <c r="C72" s="266">
        <v>18000</v>
      </c>
      <c r="D72" s="288">
        <v>17943.75</v>
      </c>
      <c r="E72" s="267">
        <f t="shared" si="12"/>
        <v>99.6875</v>
      </c>
    </row>
    <row r="73" spans="1:5" ht="12.75" customHeight="1" x14ac:dyDescent="0.2">
      <c r="A73" s="90"/>
      <c r="B73" s="101"/>
      <c r="C73" s="288"/>
      <c r="D73" s="288"/>
      <c r="E73" s="289"/>
    </row>
    <row r="74" spans="1:5" ht="12.75" customHeight="1" x14ac:dyDescent="0.2">
      <c r="A74" s="89" t="s">
        <v>71</v>
      </c>
      <c r="B74" s="89" t="s">
        <v>72</v>
      </c>
      <c r="C74" s="282">
        <f>C75</f>
        <v>2300000</v>
      </c>
      <c r="D74" s="282">
        <f>D75</f>
        <v>713433.67999999993</v>
      </c>
      <c r="E74" s="160">
        <f t="shared" si="12"/>
        <v>31.018855652173912</v>
      </c>
    </row>
    <row r="75" spans="1:5" ht="12.75" hidden="1" customHeight="1" x14ac:dyDescent="0.2">
      <c r="A75" s="89">
        <v>4</v>
      </c>
      <c r="B75" s="100" t="s">
        <v>61</v>
      </c>
      <c r="C75" s="282">
        <f>C76+C79</f>
        <v>2300000</v>
      </c>
      <c r="D75" s="282">
        <f>D76+D79</f>
        <v>713433.67999999993</v>
      </c>
      <c r="E75" s="160">
        <f t="shared" si="12"/>
        <v>31.018855652173912</v>
      </c>
    </row>
    <row r="76" spans="1:5" ht="12.75" customHeight="1" x14ac:dyDescent="0.2">
      <c r="A76" s="89">
        <v>41</v>
      </c>
      <c r="B76" s="156" t="s">
        <v>229</v>
      </c>
      <c r="C76" s="259">
        <f t="shared" ref="C76:D77" si="13">C77</f>
        <v>300000</v>
      </c>
      <c r="D76" s="259">
        <f t="shared" si="13"/>
        <v>208251.18</v>
      </c>
      <c r="E76" s="162">
        <f t="shared" si="12"/>
        <v>69.417059999999992</v>
      </c>
    </row>
    <row r="77" spans="1:5" ht="12.75" customHeight="1" x14ac:dyDescent="0.2">
      <c r="A77" s="89">
        <v>412</v>
      </c>
      <c r="B77" s="156" t="s">
        <v>230</v>
      </c>
      <c r="C77" s="259">
        <f t="shared" si="13"/>
        <v>300000</v>
      </c>
      <c r="D77" s="259">
        <f t="shared" si="13"/>
        <v>208251.18</v>
      </c>
      <c r="E77" s="162">
        <f t="shared" si="12"/>
        <v>69.417059999999992</v>
      </c>
    </row>
    <row r="78" spans="1:5" ht="12.75" customHeight="1" x14ac:dyDescent="0.2">
      <c r="A78" s="87">
        <v>4123</v>
      </c>
      <c r="B78" s="157" t="s">
        <v>231</v>
      </c>
      <c r="C78" s="227">
        <v>300000</v>
      </c>
      <c r="D78" s="226">
        <v>208251.18</v>
      </c>
      <c r="E78" s="290">
        <f t="shared" si="12"/>
        <v>69.417059999999992</v>
      </c>
    </row>
    <row r="79" spans="1:5" ht="12.75" customHeight="1" x14ac:dyDescent="0.2">
      <c r="A79" s="89">
        <v>42</v>
      </c>
      <c r="B79" s="100" t="s">
        <v>21</v>
      </c>
      <c r="C79" s="282">
        <f>C80</f>
        <v>2000000</v>
      </c>
      <c r="D79" s="282">
        <f>D80</f>
        <v>505182.5</v>
      </c>
      <c r="E79" s="160">
        <f t="shared" si="12"/>
        <v>25.259124999999997</v>
      </c>
    </row>
    <row r="80" spans="1:5" ht="12.75" customHeight="1" x14ac:dyDescent="0.2">
      <c r="A80" s="89">
        <v>426</v>
      </c>
      <c r="B80" s="136" t="s">
        <v>28</v>
      </c>
      <c r="C80" s="282">
        <f t="shared" ref="C80:D80" si="14">C81</f>
        <v>2000000</v>
      </c>
      <c r="D80" s="282">
        <f t="shared" si="14"/>
        <v>505182.5</v>
      </c>
      <c r="E80" s="160">
        <f t="shared" si="12"/>
        <v>25.259124999999997</v>
      </c>
    </row>
    <row r="81" spans="1:5" ht="12.75" customHeight="1" x14ac:dyDescent="0.2">
      <c r="A81" s="90" t="s">
        <v>62</v>
      </c>
      <c r="B81" s="99" t="s">
        <v>1</v>
      </c>
      <c r="C81" s="227">
        <v>2000000</v>
      </c>
      <c r="D81" s="288">
        <v>505182.5</v>
      </c>
      <c r="E81" s="290">
        <f t="shared" si="12"/>
        <v>25.259124999999997</v>
      </c>
    </row>
    <row r="82" spans="1:5" ht="12.75" customHeight="1" x14ac:dyDescent="0.2">
      <c r="A82" s="90"/>
      <c r="B82" s="101"/>
    </row>
    <row r="83" spans="1:5" ht="24.75" customHeight="1" x14ac:dyDescent="0.2">
      <c r="A83" s="105">
        <v>101</v>
      </c>
      <c r="B83" s="89" t="s">
        <v>75</v>
      </c>
      <c r="C83" s="282">
        <f>C85+C91+C97+C103+C119+C129+C137+C152+C162+C175+C195++C202+C217+C232+C238+C244+C253+C262+C270+C276+C285+C291+C297</f>
        <v>521398000</v>
      </c>
      <c r="D83" s="282">
        <f>D85+D91+D97+D103+D119+D129+D137+D152+D162+D175+D195+D202+D217+D232+D238+D244+D253+D262+D270+D276+D285+D291+D297</f>
        <v>413977160.94</v>
      </c>
      <c r="E83" s="160">
        <f t="shared" si="12"/>
        <v>79.397535268643153</v>
      </c>
    </row>
    <row r="84" spans="1:5" ht="12.75" customHeight="1" x14ac:dyDescent="0.2">
      <c r="A84" s="89"/>
      <c r="B84" s="137"/>
      <c r="C84" s="282"/>
      <c r="D84" s="282"/>
      <c r="E84" s="160"/>
    </row>
    <row r="85" spans="1:5" ht="12.75" customHeight="1" x14ac:dyDescent="0.2">
      <c r="A85" s="89" t="s">
        <v>91</v>
      </c>
      <c r="B85" s="137" t="s">
        <v>141</v>
      </c>
      <c r="C85" s="282">
        <f t="shared" ref="C85:D85" si="15">C86</f>
        <v>45000000</v>
      </c>
      <c r="D85" s="282">
        <f t="shared" si="15"/>
        <v>46440767.240000002</v>
      </c>
      <c r="E85" s="160">
        <f t="shared" si="12"/>
        <v>103.20170497777778</v>
      </c>
    </row>
    <row r="86" spans="1:5" ht="12.75" hidden="1" customHeight="1" x14ac:dyDescent="0.2">
      <c r="A86" s="89">
        <v>3</v>
      </c>
      <c r="B86" s="100" t="s">
        <v>40</v>
      </c>
      <c r="C86" s="282">
        <f>C87</f>
        <v>45000000</v>
      </c>
      <c r="D86" s="282">
        <f>D87</f>
        <v>46440767.240000002</v>
      </c>
      <c r="E86" s="160">
        <f t="shared" si="12"/>
        <v>103.20170497777778</v>
      </c>
    </row>
    <row r="87" spans="1:5" ht="12.75" customHeight="1" x14ac:dyDescent="0.2">
      <c r="A87" s="89">
        <v>36</v>
      </c>
      <c r="B87" s="131" t="s">
        <v>215</v>
      </c>
      <c r="C87" s="282">
        <f t="shared" ref="C87:D88" si="16">C88</f>
        <v>45000000</v>
      </c>
      <c r="D87" s="282">
        <f t="shared" si="16"/>
        <v>46440767.240000002</v>
      </c>
      <c r="E87" s="160">
        <f t="shared" si="12"/>
        <v>103.20170497777778</v>
      </c>
    </row>
    <row r="88" spans="1:5" ht="12.75" customHeight="1" x14ac:dyDescent="0.2">
      <c r="A88" s="89">
        <v>363</v>
      </c>
      <c r="B88" s="95" t="s">
        <v>134</v>
      </c>
      <c r="C88" s="282">
        <f t="shared" si="16"/>
        <v>45000000</v>
      </c>
      <c r="D88" s="282">
        <f t="shared" si="16"/>
        <v>46440767.240000002</v>
      </c>
      <c r="E88" s="160">
        <f t="shared" si="12"/>
        <v>103.20170497777778</v>
      </c>
    </row>
    <row r="89" spans="1:5" ht="12.75" customHeight="1" x14ac:dyDescent="0.2">
      <c r="A89" s="87">
        <v>3632</v>
      </c>
      <c r="B89" s="124" t="s">
        <v>135</v>
      </c>
      <c r="C89" s="227">
        <v>45000000</v>
      </c>
      <c r="D89" s="70">
        <v>46440767.240000002</v>
      </c>
      <c r="E89" s="290">
        <f t="shared" si="12"/>
        <v>103.20170497777778</v>
      </c>
    </row>
    <row r="90" spans="1:5" ht="12.75" customHeight="1" x14ac:dyDescent="0.2">
      <c r="A90" s="87"/>
      <c r="B90" s="87"/>
    </row>
    <row r="91" spans="1:5" ht="12.75" customHeight="1" x14ac:dyDescent="0.2">
      <c r="A91" s="89" t="s">
        <v>92</v>
      </c>
      <c r="B91" s="137" t="s">
        <v>109</v>
      </c>
      <c r="C91" s="282">
        <f t="shared" ref="C91:D91" si="17">C92</f>
        <v>475000</v>
      </c>
      <c r="D91" s="282">
        <f t="shared" si="17"/>
        <v>486779.68</v>
      </c>
      <c r="E91" s="160">
        <f t="shared" si="12"/>
        <v>102.47993263157895</v>
      </c>
    </row>
    <row r="92" spans="1:5" ht="12.75" hidden="1" customHeight="1" x14ac:dyDescent="0.2">
      <c r="A92" s="89">
        <v>3</v>
      </c>
      <c r="B92" s="100" t="s">
        <v>40</v>
      </c>
      <c r="C92" s="282">
        <f>C93</f>
        <v>475000</v>
      </c>
      <c r="D92" s="282">
        <f>D93</f>
        <v>486779.68</v>
      </c>
      <c r="E92" s="160">
        <f t="shared" si="12"/>
        <v>102.47993263157895</v>
      </c>
    </row>
    <row r="93" spans="1:5" ht="12.75" customHeight="1" x14ac:dyDescent="0.2">
      <c r="A93" s="89">
        <v>36</v>
      </c>
      <c r="B93" s="131" t="s">
        <v>215</v>
      </c>
      <c r="C93" s="282">
        <f>C95</f>
        <v>475000</v>
      </c>
      <c r="D93" s="282">
        <f>D95</f>
        <v>486779.68</v>
      </c>
      <c r="E93" s="160">
        <f t="shared" si="12"/>
        <v>102.47993263157895</v>
      </c>
    </row>
    <row r="94" spans="1:5" ht="12.75" customHeight="1" x14ac:dyDescent="0.2">
      <c r="A94" s="89">
        <v>363</v>
      </c>
      <c r="B94" s="95" t="s">
        <v>134</v>
      </c>
      <c r="C94" s="282">
        <f t="shared" ref="C94:D94" si="18">C95</f>
        <v>475000</v>
      </c>
      <c r="D94" s="282">
        <f t="shared" si="18"/>
        <v>486779.68</v>
      </c>
      <c r="E94" s="160">
        <f t="shared" si="12"/>
        <v>102.47993263157895</v>
      </c>
    </row>
    <row r="95" spans="1:5" ht="12.75" customHeight="1" x14ac:dyDescent="0.2">
      <c r="A95" s="87">
        <v>3632</v>
      </c>
      <c r="B95" s="124" t="s">
        <v>135</v>
      </c>
      <c r="C95" s="227">
        <v>475000</v>
      </c>
      <c r="D95" s="70">
        <v>486779.68</v>
      </c>
      <c r="E95" s="290">
        <f t="shared" si="12"/>
        <v>102.47993263157895</v>
      </c>
    </row>
    <row r="96" spans="1:5" ht="12.75" customHeight="1" x14ac:dyDescent="0.2">
      <c r="A96" s="87"/>
      <c r="B96" s="87"/>
      <c r="C96" s="70"/>
      <c r="D96" s="70"/>
      <c r="E96" s="155"/>
    </row>
    <row r="97" spans="1:5" ht="24" customHeight="1" x14ac:dyDescent="0.2">
      <c r="A97" s="279" t="s">
        <v>93</v>
      </c>
      <c r="B97" s="93" t="s">
        <v>110</v>
      </c>
      <c r="C97" s="282">
        <f t="shared" ref="C97:D100" si="19">C98</f>
        <v>49800000</v>
      </c>
      <c r="D97" s="282">
        <f t="shared" si="19"/>
        <v>42405759.18</v>
      </c>
      <c r="E97" s="160">
        <f t="shared" si="12"/>
        <v>85.152126867469875</v>
      </c>
    </row>
    <row r="98" spans="1:5" ht="12.75" hidden="1" customHeight="1" x14ac:dyDescent="0.2">
      <c r="A98" s="89">
        <v>3</v>
      </c>
      <c r="B98" s="100" t="s">
        <v>40</v>
      </c>
      <c r="C98" s="282">
        <f t="shared" si="19"/>
        <v>49800000</v>
      </c>
      <c r="D98" s="282">
        <f t="shared" si="19"/>
        <v>42405759.18</v>
      </c>
      <c r="E98" s="160">
        <f t="shared" si="12"/>
        <v>85.152126867469875</v>
      </c>
    </row>
    <row r="99" spans="1:5" ht="12.75" customHeight="1" x14ac:dyDescent="0.2">
      <c r="A99" s="89">
        <v>36</v>
      </c>
      <c r="B99" s="131" t="s">
        <v>215</v>
      </c>
      <c r="C99" s="282">
        <f t="shared" si="19"/>
        <v>49800000</v>
      </c>
      <c r="D99" s="282">
        <f t="shared" si="19"/>
        <v>42405759.18</v>
      </c>
      <c r="E99" s="160">
        <f t="shared" si="12"/>
        <v>85.152126867469875</v>
      </c>
    </row>
    <row r="100" spans="1:5" ht="12.75" customHeight="1" x14ac:dyDescent="0.2">
      <c r="A100" s="89">
        <v>363</v>
      </c>
      <c r="B100" s="95" t="s">
        <v>134</v>
      </c>
      <c r="C100" s="282">
        <f t="shared" si="19"/>
        <v>49800000</v>
      </c>
      <c r="D100" s="282">
        <f t="shared" si="19"/>
        <v>42405759.18</v>
      </c>
      <c r="E100" s="160">
        <f t="shared" si="12"/>
        <v>85.152126867469875</v>
      </c>
    </row>
    <row r="101" spans="1:5" ht="12.75" customHeight="1" x14ac:dyDescent="0.2">
      <c r="A101" s="87">
        <v>3632</v>
      </c>
      <c r="B101" s="124" t="s">
        <v>135</v>
      </c>
      <c r="C101" s="227">
        <v>49800000</v>
      </c>
      <c r="D101" s="70">
        <v>42405759.18</v>
      </c>
      <c r="E101" s="290">
        <f t="shared" si="12"/>
        <v>85.152126867469875</v>
      </c>
    </row>
    <row r="102" spans="1:5" ht="12.75" customHeight="1" x14ac:dyDescent="0.2">
      <c r="A102" s="87"/>
      <c r="B102" s="87"/>
      <c r="C102" s="70"/>
      <c r="D102" s="70"/>
      <c r="E102" s="155"/>
    </row>
    <row r="103" spans="1:5" ht="25.5" customHeight="1" x14ac:dyDescent="0.2">
      <c r="A103" s="279" t="s">
        <v>94</v>
      </c>
      <c r="B103" s="93" t="s">
        <v>111</v>
      </c>
      <c r="C103" s="282">
        <f>C104+C114</f>
        <v>17300000</v>
      </c>
      <c r="D103" s="282">
        <f>D104+D114</f>
        <v>13202855.92</v>
      </c>
      <c r="E103" s="160">
        <f t="shared" si="12"/>
        <v>76.317086242774565</v>
      </c>
    </row>
    <row r="104" spans="1:5" ht="12.75" hidden="1" customHeight="1" x14ac:dyDescent="0.2">
      <c r="A104" s="89">
        <v>3</v>
      </c>
      <c r="B104" s="100" t="s">
        <v>40</v>
      </c>
      <c r="C104" s="282">
        <f>C105+C108+C111</f>
        <v>15898000</v>
      </c>
      <c r="D104" s="282">
        <f>D105+D108+D111</f>
        <v>12262923.92</v>
      </c>
      <c r="E104" s="160">
        <f t="shared" si="12"/>
        <v>77.135010189961008</v>
      </c>
    </row>
    <row r="105" spans="1:5" ht="12.75" customHeight="1" x14ac:dyDescent="0.2">
      <c r="A105" s="89">
        <v>32</v>
      </c>
      <c r="B105" s="98" t="s">
        <v>4</v>
      </c>
      <c r="C105" s="282">
        <f t="shared" ref="C105:D105" si="20">C106</f>
        <v>4103000</v>
      </c>
      <c r="D105" s="282">
        <f t="shared" si="20"/>
        <v>4353527.8</v>
      </c>
      <c r="E105" s="160">
        <f t="shared" si="12"/>
        <v>106.10596636607359</v>
      </c>
    </row>
    <row r="106" spans="1:5" ht="12.75" customHeight="1" x14ac:dyDescent="0.2">
      <c r="A106" s="89">
        <v>323</v>
      </c>
      <c r="B106" s="100" t="s">
        <v>12</v>
      </c>
      <c r="C106" s="282">
        <f>C107</f>
        <v>4103000</v>
      </c>
      <c r="D106" s="282">
        <f>D107</f>
        <v>4353527.8</v>
      </c>
      <c r="E106" s="160">
        <f t="shared" si="12"/>
        <v>106.10596636607359</v>
      </c>
    </row>
    <row r="107" spans="1:5" ht="12.75" customHeight="1" x14ac:dyDescent="0.2">
      <c r="A107" s="87">
        <v>3237</v>
      </c>
      <c r="B107" s="124" t="s">
        <v>14</v>
      </c>
      <c r="C107" s="227">
        <v>4103000</v>
      </c>
      <c r="D107" s="70">
        <v>4353527.8</v>
      </c>
      <c r="E107" s="290">
        <f t="shared" si="12"/>
        <v>106.10596636607359</v>
      </c>
    </row>
    <row r="108" spans="1:5" ht="12.75" customHeight="1" x14ac:dyDescent="0.2">
      <c r="A108" s="89">
        <v>36</v>
      </c>
      <c r="B108" s="131" t="s">
        <v>215</v>
      </c>
      <c r="C108" s="282">
        <f t="shared" ref="C108:D109" si="21">C109</f>
        <v>1559000</v>
      </c>
      <c r="D108" s="282">
        <f t="shared" si="21"/>
        <v>1301546.1200000001</v>
      </c>
      <c r="E108" s="160">
        <f t="shared" si="12"/>
        <v>83.485960230917271</v>
      </c>
    </row>
    <row r="109" spans="1:5" ht="12.75" customHeight="1" x14ac:dyDescent="0.2">
      <c r="A109" s="89">
        <v>363</v>
      </c>
      <c r="B109" s="95" t="s">
        <v>134</v>
      </c>
      <c r="C109" s="282">
        <f t="shared" si="21"/>
        <v>1559000</v>
      </c>
      <c r="D109" s="282">
        <f t="shared" si="21"/>
        <v>1301546.1200000001</v>
      </c>
      <c r="E109" s="160">
        <f t="shared" si="12"/>
        <v>83.485960230917271</v>
      </c>
    </row>
    <row r="110" spans="1:5" ht="12" customHeight="1" x14ac:dyDescent="0.2">
      <c r="A110" s="87">
        <v>3632</v>
      </c>
      <c r="B110" s="124" t="s">
        <v>135</v>
      </c>
      <c r="C110" s="227">
        <v>1559000</v>
      </c>
      <c r="D110" s="70">
        <v>1301546.1200000001</v>
      </c>
      <c r="E110" s="290">
        <f t="shared" si="12"/>
        <v>83.485960230917271</v>
      </c>
    </row>
    <row r="111" spans="1:5" ht="12.75" customHeight="1" x14ac:dyDescent="0.2">
      <c r="A111" s="89">
        <v>38</v>
      </c>
      <c r="B111" s="137" t="s">
        <v>60</v>
      </c>
      <c r="C111" s="282">
        <f>C112</f>
        <v>10236000</v>
      </c>
      <c r="D111" s="282">
        <f>D112</f>
        <v>6607850</v>
      </c>
      <c r="E111" s="160">
        <f t="shared" si="12"/>
        <v>64.555001953888237</v>
      </c>
    </row>
    <row r="112" spans="1:5" ht="12.75" customHeight="1" x14ac:dyDescent="0.2">
      <c r="A112" s="89">
        <v>386</v>
      </c>
      <c r="B112" s="137" t="s">
        <v>136</v>
      </c>
      <c r="C112" s="282">
        <f>C113</f>
        <v>10236000</v>
      </c>
      <c r="D112" s="282">
        <f>D113</f>
        <v>6607850</v>
      </c>
      <c r="E112" s="160">
        <f t="shared" si="12"/>
        <v>64.555001953888237</v>
      </c>
    </row>
    <row r="113" spans="1:5" ht="26.25" customHeight="1" x14ac:dyDescent="0.2">
      <c r="A113" s="87">
        <v>3861</v>
      </c>
      <c r="B113" s="138" t="s">
        <v>140</v>
      </c>
      <c r="C113" s="227">
        <v>10236000</v>
      </c>
      <c r="D113" s="70">
        <v>6607850</v>
      </c>
      <c r="E113" s="290">
        <f t="shared" si="12"/>
        <v>64.555001953888237</v>
      </c>
    </row>
    <row r="114" spans="1:5" ht="12.75" hidden="1" customHeight="1" x14ac:dyDescent="0.2">
      <c r="A114" s="78">
        <v>5</v>
      </c>
      <c r="B114" s="132" t="s">
        <v>30</v>
      </c>
      <c r="C114" s="282">
        <f t="shared" ref="C114:D116" si="22">C115</f>
        <v>1402000</v>
      </c>
      <c r="D114" s="282">
        <f t="shared" si="22"/>
        <v>939932</v>
      </c>
      <c r="E114" s="160">
        <f t="shared" si="12"/>
        <v>67.042225392296714</v>
      </c>
    </row>
    <row r="115" spans="1:5" ht="12.75" customHeight="1" x14ac:dyDescent="0.2">
      <c r="A115" s="78">
        <v>51</v>
      </c>
      <c r="B115" s="133" t="s">
        <v>31</v>
      </c>
      <c r="C115" s="282">
        <f t="shared" si="22"/>
        <v>1402000</v>
      </c>
      <c r="D115" s="282">
        <f t="shared" si="22"/>
        <v>939932</v>
      </c>
      <c r="E115" s="160">
        <f t="shared" si="12"/>
        <v>67.042225392296714</v>
      </c>
    </row>
    <row r="116" spans="1:5" ht="12.75" customHeight="1" x14ac:dyDescent="0.2">
      <c r="A116" s="89">
        <v>514</v>
      </c>
      <c r="B116" s="137" t="s">
        <v>90</v>
      </c>
      <c r="C116" s="293">
        <f t="shared" si="22"/>
        <v>1402000</v>
      </c>
      <c r="D116" s="293">
        <f t="shared" si="22"/>
        <v>939932</v>
      </c>
      <c r="E116" s="294">
        <f t="shared" si="12"/>
        <v>67.042225392296714</v>
      </c>
    </row>
    <row r="117" spans="1:5" ht="12.75" customHeight="1" x14ac:dyDescent="0.2">
      <c r="A117" s="87">
        <v>5141</v>
      </c>
      <c r="B117" s="124" t="s">
        <v>89</v>
      </c>
      <c r="C117" s="295">
        <v>1402000</v>
      </c>
      <c r="D117" s="296">
        <v>939932</v>
      </c>
      <c r="E117" s="297">
        <f t="shared" si="12"/>
        <v>67.042225392296714</v>
      </c>
    </row>
    <row r="118" spans="1:5" ht="12.75" customHeight="1" x14ac:dyDescent="0.2">
      <c r="A118" s="87"/>
      <c r="B118" s="87"/>
    </row>
    <row r="119" spans="1:5" ht="25.5" customHeight="1" x14ac:dyDescent="0.2">
      <c r="A119" s="279" t="s">
        <v>95</v>
      </c>
      <c r="B119" s="93" t="s">
        <v>112</v>
      </c>
      <c r="C119" s="282">
        <f>C120+C124</f>
        <v>15200000</v>
      </c>
      <c r="D119" s="282">
        <f>D120+D124</f>
        <v>13820822.130000001</v>
      </c>
      <c r="E119" s="160">
        <f t="shared" si="12"/>
        <v>90.926461381578946</v>
      </c>
    </row>
    <row r="120" spans="1:5" ht="12.75" hidden="1" customHeight="1" x14ac:dyDescent="0.2">
      <c r="A120" s="89">
        <v>3</v>
      </c>
      <c r="B120" s="100" t="s">
        <v>40</v>
      </c>
      <c r="C120" s="282">
        <f t="shared" ref="C120:D121" si="23">C121</f>
        <v>12200000</v>
      </c>
      <c r="D120" s="282">
        <f t="shared" si="23"/>
        <v>13664822.130000001</v>
      </c>
      <c r="E120" s="160">
        <f t="shared" si="12"/>
        <v>112.00673877049181</v>
      </c>
    </row>
    <row r="121" spans="1:5" s="130" customFormat="1" ht="12.75" customHeight="1" x14ac:dyDescent="0.2">
      <c r="A121" s="89">
        <v>36</v>
      </c>
      <c r="B121" s="131" t="s">
        <v>215</v>
      </c>
      <c r="C121" s="282">
        <f t="shared" si="23"/>
        <v>12200000</v>
      </c>
      <c r="D121" s="282">
        <f t="shared" si="23"/>
        <v>13664822.130000001</v>
      </c>
      <c r="E121" s="160">
        <f t="shared" si="12"/>
        <v>112.00673877049181</v>
      </c>
    </row>
    <row r="122" spans="1:5" ht="12.75" customHeight="1" x14ac:dyDescent="0.2">
      <c r="A122" s="89">
        <v>363</v>
      </c>
      <c r="B122" s="95" t="s">
        <v>134</v>
      </c>
      <c r="C122" s="282">
        <f>C123</f>
        <v>12200000</v>
      </c>
      <c r="D122" s="282">
        <f>D123</f>
        <v>13664822.130000001</v>
      </c>
      <c r="E122" s="160">
        <f t="shared" si="12"/>
        <v>112.00673877049181</v>
      </c>
    </row>
    <row r="123" spans="1:5" ht="12.75" customHeight="1" x14ac:dyDescent="0.2">
      <c r="A123" s="87">
        <v>3632</v>
      </c>
      <c r="B123" s="124" t="s">
        <v>135</v>
      </c>
      <c r="C123" s="227">
        <v>12200000</v>
      </c>
      <c r="D123" s="70">
        <v>13664822.130000001</v>
      </c>
      <c r="E123" s="290">
        <f t="shared" si="12"/>
        <v>112.00673877049181</v>
      </c>
    </row>
    <row r="124" spans="1:5" s="130" customFormat="1" ht="12.75" hidden="1" customHeight="1" x14ac:dyDescent="0.2">
      <c r="A124" s="78">
        <v>5</v>
      </c>
      <c r="B124" s="132" t="s">
        <v>30</v>
      </c>
      <c r="C124" s="282">
        <f t="shared" ref="C124:D126" si="24">C125</f>
        <v>3000000</v>
      </c>
      <c r="D124" s="282">
        <f t="shared" si="24"/>
        <v>156000</v>
      </c>
      <c r="E124" s="160">
        <f t="shared" si="12"/>
        <v>5.2</v>
      </c>
    </row>
    <row r="125" spans="1:5" ht="12.75" customHeight="1" x14ac:dyDescent="0.2">
      <c r="A125" s="78">
        <v>51</v>
      </c>
      <c r="B125" s="133" t="s">
        <v>31</v>
      </c>
      <c r="C125" s="282">
        <f t="shared" si="24"/>
        <v>3000000</v>
      </c>
      <c r="D125" s="282">
        <f t="shared" si="24"/>
        <v>156000</v>
      </c>
      <c r="E125" s="160">
        <f t="shared" ref="E125:E172" si="25">D125/C125*100</f>
        <v>5.2</v>
      </c>
    </row>
    <row r="126" spans="1:5" s="130" customFormat="1" ht="12.75" customHeight="1" x14ac:dyDescent="0.2">
      <c r="A126" s="78">
        <v>516</v>
      </c>
      <c r="B126" s="94" t="s">
        <v>138</v>
      </c>
      <c r="C126" s="282">
        <f t="shared" si="24"/>
        <v>3000000</v>
      </c>
      <c r="D126" s="282">
        <f t="shared" si="24"/>
        <v>156000</v>
      </c>
      <c r="E126" s="160">
        <f t="shared" si="25"/>
        <v>5.2</v>
      </c>
    </row>
    <row r="127" spans="1:5" ht="14.25" customHeight="1" x14ac:dyDescent="0.2">
      <c r="A127" s="87">
        <v>5163</v>
      </c>
      <c r="B127" s="97" t="s">
        <v>139</v>
      </c>
      <c r="C127" s="227">
        <v>3000000</v>
      </c>
      <c r="D127" s="70">
        <v>156000</v>
      </c>
      <c r="E127" s="290">
        <f t="shared" si="25"/>
        <v>5.2</v>
      </c>
    </row>
    <row r="128" spans="1:5" s="130" customFormat="1" ht="12.75" customHeight="1" x14ac:dyDescent="0.2">
      <c r="C128" s="298"/>
      <c r="D128" s="298"/>
      <c r="E128" s="299"/>
    </row>
    <row r="129" spans="1:5" s="130" customFormat="1" ht="25.5" customHeight="1" x14ac:dyDescent="0.2">
      <c r="A129" s="279" t="s">
        <v>96</v>
      </c>
      <c r="B129" s="93" t="s">
        <v>113</v>
      </c>
      <c r="C129" s="282">
        <f>C130</f>
        <v>25250000</v>
      </c>
      <c r="D129" s="282">
        <f>D130</f>
        <v>32146240.030000001</v>
      </c>
      <c r="E129" s="160">
        <f t="shared" si="25"/>
        <v>127.3118417029703</v>
      </c>
    </row>
    <row r="130" spans="1:5" ht="12.75" hidden="1" customHeight="1" x14ac:dyDescent="0.2">
      <c r="A130" s="89">
        <v>3</v>
      </c>
      <c r="B130" s="100" t="s">
        <v>40</v>
      </c>
      <c r="C130" s="282">
        <f>C131</f>
        <v>25250000</v>
      </c>
      <c r="D130" s="282">
        <f>D131</f>
        <v>32146240.030000001</v>
      </c>
      <c r="E130" s="160">
        <f t="shared" si="25"/>
        <v>127.3118417029703</v>
      </c>
    </row>
    <row r="131" spans="1:5" ht="12.75" customHeight="1" x14ac:dyDescent="0.2">
      <c r="A131" s="89">
        <v>32</v>
      </c>
      <c r="B131" s="98" t="s">
        <v>4</v>
      </c>
      <c r="C131" s="282">
        <f>C132+C134</f>
        <v>25250000</v>
      </c>
      <c r="D131" s="282">
        <f>D132+D134</f>
        <v>32146240.030000001</v>
      </c>
      <c r="E131" s="160">
        <f t="shared" si="25"/>
        <v>127.3118417029703</v>
      </c>
    </row>
    <row r="132" spans="1:5" ht="12.75" customHeight="1" x14ac:dyDescent="0.2">
      <c r="A132" s="78">
        <v>323</v>
      </c>
      <c r="B132" s="100" t="s">
        <v>12</v>
      </c>
      <c r="C132" s="282">
        <f>C133</f>
        <v>250000</v>
      </c>
      <c r="D132" s="282">
        <f>D133</f>
        <v>295441.75</v>
      </c>
      <c r="E132" s="160">
        <f t="shared" si="25"/>
        <v>118.1767</v>
      </c>
    </row>
    <row r="133" spans="1:5" ht="12.75" customHeight="1" x14ac:dyDescent="0.2">
      <c r="A133" s="87">
        <v>3239</v>
      </c>
      <c r="B133" s="124" t="s">
        <v>56</v>
      </c>
      <c r="C133" s="227">
        <v>250000</v>
      </c>
      <c r="D133" s="70">
        <v>295441.75</v>
      </c>
      <c r="E133" s="290">
        <f t="shared" si="25"/>
        <v>118.1767</v>
      </c>
    </row>
    <row r="134" spans="1:5" ht="12.75" customHeight="1" x14ac:dyDescent="0.2">
      <c r="A134" s="78">
        <v>329</v>
      </c>
      <c r="B134" s="89" t="s">
        <v>57</v>
      </c>
      <c r="C134" s="282">
        <f t="shared" ref="C134:D134" si="26">C135</f>
        <v>25000000</v>
      </c>
      <c r="D134" s="282">
        <f t="shared" si="26"/>
        <v>31850798.280000001</v>
      </c>
      <c r="E134" s="160">
        <f t="shared" si="25"/>
        <v>127.40319312000001</v>
      </c>
    </row>
    <row r="135" spans="1:5" ht="12.75" customHeight="1" x14ac:dyDescent="0.2">
      <c r="A135" s="87">
        <v>3299</v>
      </c>
      <c r="B135" s="87" t="s">
        <v>57</v>
      </c>
      <c r="C135" s="227">
        <v>25000000</v>
      </c>
      <c r="D135" s="288">
        <v>31850798.280000001</v>
      </c>
      <c r="E135" s="290">
        <f t="shared" si="25"/>
        <v>127.40319312000001</v>
      </c>
    </row>
    <row r="136" spans="1:5" ht="12.75" customHeight="1" x14ac:dyDescent="0.2">
      <c r="A136" s="123"/>
      <c r="B136" s="123"/>
    </row>
    <row r="137" spans="1:5" ht="25.5" x14ac:dyDescent="0.2">
      <c r="A137" s="279" t="s">
        <v>97</v>
      </c>
      <c r="B137" s="93" t="s">
        <v>114</v>
      </c>
      <c r="C137" s="282">
        <f t="shared" ref="C137:D137" si="27">C138</f>
        <v>83500000</v>
      </c>
      <c r="D137" s="282">
        <f t="shared" si="27"/>
        <v>16248820.82</v>
      </c>
      <c r="E137" s="160">
        <f t="shared" si="25"/>
        <v>19.459665652694611</v>
      </c>
    </row>
    <row r="138" spans="1:5" ht="12.75" hidden="1" customHeight="1" x14ac:dyDescent="0.2">
      <c r="A138" s="89">
        <v>3</v>
      </c>
      <c r="B138" s="100" t="s">
        <v>40</v>
      </c>
      <c r="C138" s="282">
        <f t="shared" ref="C138:D138" si="28">C139+C144+C147</f>
        <v>83500000</v>
      </c>
      <c r="D138" s="282">
        <f t="shared" si="28"/>
        <v>16248820.82</v>
      </c>
      <c r="E138" s="160">
        <f t="shared" si="25"/>
        <v>19.459665652694611</v>
      </c>
    </row>
    <row r="139" spans="1:5" ht="12.75" customHeight="1" x14ac:dyDescent="0.2">
      <c r="A139" s="89">
        <v>32</v>
      </c>
      <c r="B139" s="98" t="s">
        <v>4</v>
      </c>
      <c r="C139" s="282">
        <f t="shared" ref="C139:D139" si="29">C140+C142</f>
        <v>5900000</v>
      </c>
      <c r="D139" s="282">
        <f t="shared" si="29"/>
        <v>6139035.25</v>
      </c>
      <c r="E139" s="160">
        <f t="shared" si="25"/>
        <v>104.05144491525424</v>
      </c>
    </row>
    <row r="140" spans="1:5" ht="12.75" customHeight="1" x14ac:dyDescent="0.2">
      <c r="A140" s="78">
        <v>323</v>
      </c>
      <c r="B140" s="100" t="s">
        <v>12</v>
      </c>
      <c r="C140" s="282">
        <f t="shared" ref="C140:D140" si="30">C141</f>
        <v>2100000</v>
      </c>
      <c r="D140" s="282">
        <f t="shared" si="30"/>
        <v>2490019.5</v>
      </c>
      <c r="E140" s="160">
        <f t="shared" si="25"/>
        <v>118.57235714285714</v>
      </c>
    </row>
    <row r="141" spans="1:5" ht="12.75" customHeight="1" x14ac:dyDescent="0.2">
      <c r="A141" s="87">
        <v>3237</v>
      </c>
      <c r="B141" s="124" t="s">
        <v>14</v>
      </c>
      <c r="C141" s="227">
        <v>2100000</v>
      </c>
      <c r="D141" s="70">
        <v>2490019.5</v>
      </c>
      <c r="E141" s="290">
        <f t="shared" si="25"/>
        <v>118.57235714285714</v>
      </c>
    </row>
    <row r="142" spans="1:5" ht="12.75" customHeight="1" x14ac:dyDescent="0.2">
      <c r="A142" s="89">
        <v>329</v>
      </c>
      <c r="B142" s="89" t="s">
        <v>57</v>
      </c>
      <c r="C142" s="282">
        <f t="shared" ref="C142:D142" si="31">C143</f>
        <v>3800000</v>
      </c>
      <c r="D142" s="282">
        <f t="shared" si="31"/>
        <v>3649015.75</v>
      </c>
      <c r="E142" s="160">
        <f t="shared" si="25"/>
        <v>96.026730263157901</v>
      </c>
    </row>
    <row r="143" spans="1:5" ht="12.75" customHeight="1" x14ac:dyDescent="0.2">
      <c r="A143" s="87">
        <v>3299</v>
      </c>
      <c r="B143" s="87" t="s">
        <v>57</v>
      </c>
      <c r="C143" s="227">
        <v>3800000</v>
      </c>
      <c r="D143" s="70">
        <v>3649015.75</v>
      </c>
      <c r="E143" s="290">
        <f t="shared" si="25"/>
        <v>96.026730263157901</v>
      </c>
    </row>
    <row r="144" spans="1:5" ht="12.75" customHeight="1" x14ac:dyDescent="0.2">
      <c r="A144" s="78">
        <v>35</v>
      </c>
      <c r="B144" s="98" t="s">
        <v>17</v>
      </c>
      <c r="C144" s="282">
        <f t="shared" ref="C144:D145" si="32">C145</f>
        <v>100000</v>
      </c>
      <c r="D144" s="282">
        <f t="shared" si="32"/>
        <v>0</v>
      </c>
      <c r="E144" s="160">
        <f t="shared" si="25"/>
        <v>0</v>
      </c>
    </row>
    <row r="145" spans="1:5" ht="27" customHeight="1" x14ac:dyDescent="0.2">
      <c r="A145" s="78">
        <v>352</v>
      </c>
      <c r="B145" s="106" t="s">
        <v>147</v>
      </c>
      <c r="C145" s="282">
        <f t="shared" si="32"/>
        <v>100000</v>
      </c>
      <c r="D145" s="282">
        <f t="shared" si="32"/>
        <v>0</v>
      </c>
      <c r="E145" s="160">
        <f t="shared" si="25"/>
        <v>0</v>
      </c>
    </row>
    <row r="146" spans="1:5" ht="12.75" hidden="1" customHeight="1" x14ac:dyDescent="0.2">
      <c r="A146" s="87">
        <v>3522</v>
      </c>
      <c r="B146" s="96" t="s">
        <v>2</v>
      </c>
      <c r="C146" s="227">
        <v>100000</v>
      </c>
      <c r="D146" s="70">
        <v>0</v>
      </c>
      <c r="E146" s="290">
        <f t="shared" si="25"/>
        <v>0</v>
      </c>
    </row>
    <row r="147" spans="1:5" ht="12.75" customHeight="1" x14ac:dyDescent="0.2">
      <c r="A147" s="78">
        <v>36</v>
      </c>
      <c r="B147" s="131" t="s">
        <v>215</v>
      </c>
      <c r="C147" s="282">
        <f t="shared" ref="C147:D147" si="33">C148</f>
        <v>77500000</v>
      </c>
      <c r="D147" s="282">
        <f t="shared" si="33"/>
        <v>10109785.57</v>
      </c>
      <c r="E147" s="160">
        <f t="shared" si="25"/>
        <v>13.044884606451612</v>
      </c>
    </row>
    <row r="148" spans="1:5" ht="12.75" customHeight="1" x14ac:dyDescent="0.2">
      <c r="A148" s="78">
        <v>363</v>
      </c>
      <c r="B148" s="95" t="s">
        <v>134</v>
      </c>
      <c r="C148" s="282">
        <f t="shared" ref="C148:D148" si="34">C150+C149</f>
        <v>77500000</v>
      </c>
      <c r="D148" s="282">
        <f t="shared" si="34"/>
        <v>10109785.57</v>
      </c>
      <c r="E148" s="160">
        <f t="shared" si="25"/>
        <v>13.044884606451612</v>
      </c>
    </row>
    <row r="149" spans="1:5" ht="12.75" hidden="1" customHeight="1" x14ac:dyDescent="0.2">
      <c r="A149" s="87">
        <v>3631</v>
      </c>
      <c r="B149" s="87" t="s">
        <v>178</v>
      </c>
      <c r="C149" s="295">
        <v>65000000</v>
      </c>
      <c r="D149" s="296">
        <v>0</v>
      </c>
      <c r="E149" s="297">
        <f t="shared" si="25"/>
        <v>0</v>
      </c>
    </row>
    <row r="150" spans="1:5" ht="12.75" customHeight="1" x14ac:dyDescent="0.2">
      <c r="A150" s="87">
        <v>3632</v>
      </c>
      <c r="B150" s="87" t="s">
        <v>135</v>
      </c>
      <c r="C150" s="295">
        <v>12500000</v>
      </c>
      <c r="D150" s="296">
        <v>10109785.57</v>
      </c>
      <c r="E150" s="297">
        <f t="shared" si="25"/>
        <v>80.878284559999997</v>
      </c>
    </row>
    <row r="151" spans="1:5" ht="12.75" customHeight="1" x14ac:dyDescent="0.2">
      <c r="A151" s="123"/>
      <c r="B151" s="123"/>
    </row>
    <row r="152" spans="1:5" ht="25.5" customHeight="1" x14ac:dyDescent="0.2">
      <c r="A152" s="279" t="s">
        <v>99</v>
      </c>
      <c r="B152" s="93" t="s">
        <v>115</v>
      </c>
      <c r="C152" s="282">
        <f t="shared" ref="C152:D152" si="35">C153</f>
        <v>28600000</v>
      </c>
      <c r="D152" s="282">
        <f t="shared" si="35"/>
        <v>26867274.280000001</v>
      </c>
      <c r="E152" s="160">
        <f t="shared" si="25"/>
        <v>93.941518461538465</v>
      </c>
    </row>
    <row r="153" spans="1:5" ht="12.75" hidden="1" customHeight="1" x14ac:dyDescent="0.2">
      <c r="A153" s="89">
        <v>3</v>
      </c>
      <c r="B153" s="100" t="s">
        <v>40</v>
      </c>
      <c r="C153" s="282">
        <f t="shared" ref="C153:D153" si="36">C154+C158</f>
        <v>28600000</v>
      </c>
      <c r="D153" s="282">
        <f t="shared" si="36"/>
        <v>26867274.280000001</v>
      </c>
      <c r="E153" s="160">
        <f t="shared" si="25"/>
        <v>93.941518461538465</v>
      </c>
    </row>
    <row r="154" spans="1:5" ht="12.75" customHeight="1" x14ac:dyDescent="0.2">
      <c r="A154" s="89">
        <v>36</v>
      </c>
      <c r="B154" s="131" t="s">
        <v>215</v>
      </c>
      <c r="C154" s="282">
        <f t="shared" ref="C154:D154" si="37">C155</f>
        <v>28000000</v>
      </c>
      <c r="D154" s="282">
        <f t="shared" si="37"/>
        <v>26376463.48</v>
      </c>
      <c r="E154" s="160">
        <f t="shared" si="25"/>
        <v>94.201655285714295</v>
      </c>
    </row>
    <row r="155" spans="1:5" ht="12.75" customHeight="1" x14ac:dyDescent="0.2">
      <c r="A155" s="89">
        <v>363</v>
      </c>
      <c r="B155" s="95" t="s">
        <v>134</v>
      </c>
      <c r="C155" s="282">
        <f t="shared" ref="C155:D155" si="38">C156+C157</f>
        <v>28000000</v>
      </c>
      <c r="D155" s="282">
        <f t="shared" si="38"/>
        <v>26376463.48</v>
      </c>
      <c r="E155" s="160">
        <f t="shared" si="25"/>
        <v>94.201655285714295</v>
      </c>
    </row>
    <row r="156" spans="1:5" ht="12.75" customHeight="1" x14ac:dyDescent="0.2">
      <c r="A156" s="87">
        <v>3631</v>
      </c>
      <c r="B156" s="102" t="s">
        <v>178</v>
      </c>
      <c r="C156" s="227">
        <v>3000000</v>
      </c>
      <c r="D156" s="70">
        <v>1421202.39</v>
      </c>
      <c r="E156" s="290">
        <f t="shared" si="25"/>
        <v>47.373412999999999</v>
      </c>
    </row>
    <row r="157" spans="1:5" ht="12.75" customHeight="1" x14ac:dyDescent="0.2">
      <c r="A157" s="87">
        <v>3632</v>
      </c>
      <c r="B157" s="87" t="s">
        <v>135</v>
      </c>
      <c r="C157" s="295">
        <v>25000000</v>
      </c>
      <c r="D157" s="296">
        <v>24955261.09</v>
      </c>
      <c r="E157" s="297">
        <f t="shared" si="25"/>
        <v>99.821044360000002</v>
      </c>
    </row>
    <row r="158" spans="1:5" ht="12.75" customHeight="1" x14ac:dyDescent="0.2">
      <c r="A158" s="78">
        <v>38</v>
      </c>
      <c r="B158" s="104" t="s">
        <v>60</v>
      </c>
      <c r="C158" s="293">
        <f>C159</f>
        <v>600000</v>
      </c>
      <c r="D158" s="293">
        <f>D159</f>
        <v>490810.8</v>
      </c>
      <c r="E158" s="294">
        <f t="shared" si="25"/>
        <v>81.8018</v>
      </c>
    </row>
    <row r="159" spans="1:5" ht="12.75" customHeight="1" x14ac:dyDescent="0.2">
      <c r="A159" s="78">
        <v>381</v>
      </c>
      <c r="B159" s="104" t="s">
        <v>39</v>
      </c>
      <c r="C159" s="293">
        <f t="shared" ref="C159:D159" si="39">C160</f>
        <v>600000</v>
      </c>
      <c r="D159" s="293">
        <f t="shared" si="39"/>
        <v>490810.8</v>
      </c>
      <c r="E159" s="294">
        <f t="shared" si="25"/>
        <v>81.8018</v>
      </c>
    </row>
    <row r="160" spans="1:5" ht="12.75" customHeight="1" x14ac:dyDescent="0.2">
      <c r="A160" s="87">
        <v>3811</v>
      </c>
      <c r="B160" s="87" t="s">
        <v>20</v>
      </c>
      <c r="C160" s="227">
        <v>600000</v>
      </c>
      <c r="D160" s="70">
        <v>490810.8</v>
      </c>
      <c r="E160" s="290">
        <f t="shared" si="25"/>
        <v>81.8018</v>
      </c>
    </row>
    <row r="161" spans="1:5" ht="12.75" customHeight="1" x14ac:dyDescent="0.2">
      <c r="A161" s="87"/>
      <c r="B161" s="97"/>
    </row>
    <row r="162" spans="1:5" x14ac:dyDescent="0.2">
      <c r="A162" s="89" t="s">
        <v>98</v>
      </c>
      <c r="B162" s="93" t="s">
        <v>116</v>
      </c>
      <c r="C162" s="282">
        <f t="shared" ref="C162:D162" si="40">C163</f>
        <v>2100000</v>
      </c>
      <c r="D162" s="282">
        <f t="shared" si="40"/>
        <v>2246544.69</v>
      </c>
      <c r="E162" s="160">
        <f t="shared" si="25"/>
        <v>106.97831857142856</v>
      </c>
    </row>
    <row r="163" spans="1:5" ht="12.75" hidden="1" customHeight="1" x14ac:dyDescent="0.2">
      <c r="A163" s="89">
        <v>3</v>
      </c>
      <c r="B163" s="100" t="s">
        <v>40</v>
      </c>
      <c r="C163" s="282">
        <f>C164+C167+C171</f>
        <v>2100000</v>
      </c>
      <c r="D163" s="282">
        <f>D164+D167+D171</f>
        <v>2246544.69</v>
      </c>
      <c r="E163" s="160">
        <f t="shared" si="25"/>
        <v>106.97831857142856</v>
      </c>
    </row>
    <row r="164" spans="1:5" ht="12.75" customHeight="1" x14ac:dyDescent="0.2">
      <c r="A164" s="89">
        <v>35</v>
      </c>
      <c r="B164" s="98" t="s">
        <v>17</v>
      </c>
      <c r="C164" s="282">
        <f t="shared" ref="C164:D164" si="41">C165</f>
        <v>1000000</v>
      </c>
      <c r="D164" s="282">
        <f t="shared" si="41"/>
        <v>1061254.82</v>
      </c>
      <c r="E164" s="160">
        <f t="shared" si="25"/>
        <v>106.12548200000001</v>
      </c>
    </row>
    <row r="165" spans="1:5" ht="26.25" customHeight="1" x14ac:dyDescent="0.2">
      <c r="A165" s="78">
        <v>352</v>
      </c>
      <c r="B165" s="106" t="s">
        <v>147</v>
      </c>
      <c r="C165" s="282">
        <f>C166</f>
        <v>1000000</v>
      </c>
      <c r="D165" s="282">
        <f>D166</f>
        <v>1061254.82</v>
      </c>
      <c r="E165" s="160">
        <f t="shared" si="25"/>
        <v>106.12548200000001</v>
      </c>
    </row>
    <row r="166" spans="1:5" ht="12.75" customHeight="1" x14ac:dyDescent="0.2">
      <c r="A166" s="87">
        <v>3522</v>
      </c>
      <c r="B166" s="96" t="s">
        <v>2</v>
      </c>
      <c r="C166" s="227">
        <v>1000000</v>
      </c>
      <c r="D166" s="70">
        <v>1061254.82</v>
      </c>
      <c r="E166" s="290">
        <f t="shared" si="25"/>
        <v>106.12548200000001</v>
      </c>
    </row>
    <row r="167" spans="1:5" ht="12.75" customHeight="1" x14ac:dyDescent="0.2">
      <c r="A167" s="89">
        <v>36</v>
      </c>
      <c r="B167" s="131" t="s">
        <v>215</v>
      </c>
      <c r="C167" s="282">
        <f t="shared" ref="C167:D167" si="42">C168</f>
        <v>600000</v>
      </c>
      <c r="D167" s="282">
        <f t="shared" si="42"/>
        <v>736877.54</v>
      </c>
      <c r="E167" s="160">
        <f t="shared" si="25"/>
        <v>122.81292333333333</v>
      </c>
    </row>
    <row r="168" spans="1:5" ht="12.75" customHeight="1" x14ac:dyDescent="0.2">
      <c r="A168" s="89">
        <v>363</v>
      </c>
      <c r="B168" s="95" t="s">
        <v>134</v>
      </c>
      <c r="C168" s="282">
        <f t="shared" ref="C168:D168" si="43">C169+C170</f>
        <v>600000</v>
      </c>
      <c r="D168" s="282">
        <f t="shared" si="43"/>
        <v>736877.54</v>
      </c>
      <c r="E168" s="160">
        <f t="shared" si="25"/>
        <v>122.81292333333333</v>
      </c>
    </row>
    <row r="169" spans="1:5" ht="12.75" hidden="1" customHeight="1" x14ac:dyDescent="0.2">
      <c r="A169" s="87">
        <v>3631</v>
      </c>
      <c r="B169" s="102" t="s">
        <v>178</v>
      </c>
      <c r="C169" s="227">
        <v>0</v>
      </c>
      <c r="D169" s="70">
        <v>0</v>
      </c>
      <c r="E169" s="300" t="s">
        <v>203</v>
      </c>
    </row>
    <row r="170" spans="1:5" ht="12.75" customHeight="1" x14ac:dyDescent="0.2">
      <c r="A170" s="87">
        <v>3632</v>
      </c>
      <c r="B170" s="87" t="s">
        <v>135</v>
      </c>
      <c r="C170" s="295">
        <v>600000</v>
      </c>
      <c r="D170" s="296">
        <v>736877.54</v>
      </c>
      <c r="E170" s="297">
        <f t="shared" si="25"/>
        <v>122.81292333333333</v>
      </c>
    </row>
    <row r="171" spans="1:5" ht="12.75" customHeight="1" x14ac:dyDescent="0.2">
      <c r="A171" s="78">
        <v>38</v>
      </c>
      <c r="B171" s="104" t="s">
        <v>60</v>
      </c>
      <c r="C171" s="293">
        <f t="shared" ref="C171:D172" si="44">C172</f>
        <v>500000</v>
      </c>
      <c r="D171" s="293">
        <f t="shared" si="44"/>
        <v>448412.33</v>
      </c>
      <c r="E171" s="294">
        <f t="shared" si="25"/>
        <v>89.682466000000005</v>
      </c>
    </row>
    <row r="172" spans="1:5" ht="12.75" customHeight="1" x14ac:dyDescent="0.2">
      <c r="A172" s="78">
        <v>381</v>
      </c>
      <c r="B172" s="104" t="s">
        <v>39</v>
      </c>
      <c r="C172" s="293">
        <f t="shared" si="44"/>
        <v>500000</v>
      </c>
      <c r="D172" s="293">
        <f t="shared" si="44"/>
        <v>448412.33</v>
      </c>
      <c r="E172" s="294">
        <f t="shared" si="25"/>
        <v>89.682466000000005</v>
      </c>
    </row>
    <row r="173" spans="1:5" ht="12.75" customHeight="1" x14ac:dyDescent="0.2">
      <c r="A173" s="87">
        <v>3811</v>
      </c>
      <c r="B173" s="87" t="s">
        <v>20</v>
      </c>
      <c r="C173" s="295">
        <v>500000</v>
      </c>
      <c r="D173" s="296">
        <v>448412.33</v>
      </c>
      <c r="E173" s="297">
        <f t="shared" ref="E173:E233" si="45">D173/C173*100</f>
        <v>89.682466000000005</v>
      </c>
    </row>
    <row r="174" spans="1:5" ht="12.75" customHeight="1" x14ac:dyDescent="0.2">
      <c r="A174" s="87"/>
      <c r="B174" s="97"/>
      <c r="C174" s="70"/>
      <c r="D174" s="70"/>
      <c r="E174" s="155"/>
    </row>
    <row r="175" spans="1:5" ht="25.5" x14ac:dyDescent="0.2">
      <c r="A175" s="279" t="s">
        <v>100</v>
      </c>
      <c r="B175" s="93" t="s">
        <v>223</v>
      </c>
      <c r="C175" s="282">
        <f t="shared" ref="C175:D175" si="46">C176</f>
        <v>5820000</v>
      </c>
      <c r="D175" s="282">
        <f t="shared" si="46"/>
        <v>5845083.7800000003</v>
      </c>
      <c r="E175" s="160">
        <f t="shared" si="45"/>
        <v>100.43099278350516</v>
      </c>
    </row>
    <row r="176" spans="1:5" ht="12.75" hidden="1" customHeight="1" x14ac:dyDescent="0.2">
      <c r="A176" s="89">
        <v>3</v>
      </c>
      <c r="B176" s="100" t="s">
        <v>40</v>
      </c>
      <c r="C176" s="282">
        <f>C177+C180+C185+C189</f>
        <v>5820000</v>
      </c>
      <c r="D176" s="282">
        <f>D177+D180+D185+D189</f>
        <v>5845083.7800000003</v>
      </c>
      <c r="E176" s="160">
        <f t="shared" si="45"/>
        <v>100.43099278350516</v>
      </c>
    </row>
    <row r="177" spans="1:5" ht="12.75" customHeight="1" x14ac:dyDescent="0.2">
      <c r="A177" s="89">
        <v>32</v>
      </c>
      <c r="B177" s="98" t="s">
        <v>4</v>
      </c>
      <c r="C177" s="282">
        <f t="shared" ref="C177:D177" si="47">C178</f>
        <v>3450000</v>
      </c>
      <c r="D177" s="282">
        <f t="shared" si="47"/>
        <v>2817511.25</v>
      </c>
      <c r="E177" s="160">
        <f t="shared" si="45"/>
        <v>81.666992753623191</v>
      </c>
    </row>
    <row r="178" spans="1:5" ht="12.75" customHeight="1" x14ac:dyDescent="0.2">
      <c r="A178" s="78">
        <v>323</v>
      </c>
      <c r="B178" s="100" t="s">
        <v>12</v>
      </c>
      <c r="C178" s="282">
        <f>C179</f>
        <v>3450000</v>
      </c>
      <c r="D178" s="282">
        <f>D179</f>
        <v>2817511.25</v>
      </c>
      <c r="E178" s="160">
        <f t="shared" si="45"/>
        <v>81.666992753623191</v>
      </c>
    </row>
    <row r="179" spans="1:5" ht="12.75" customHeight="1" x14ac:dyDescent="0.2">
      <c r="A179" s="87">
        <v>3233</v>
      </c>
      <c r="B179" s="124" t="s">
        <v>52</v>
      </c>
      <c r="C179" s="227">
        <v>3450000</v>
      </c>
      <c r="D179" s="70">
        <v>2817511.25</v>
      </c>
      <c r="E179" s="290">
        <f t="shared" si="45"/>
        <v>81.666992753623191</v>
      </c>
    </row>
    <row r="180" spans="1:5" ht="12.75" customHeight="1" x14ac:dyDescent="0.2">
      <c r="A180" s="78">
        <v>35</v>
      </c>
      <c r="B180" s="98" t="s">
        <v>17</v>
      </c>
      <c r="C180" s="282">
        <f>C181+C183</f>
        <v>500000</v>
      </c>
      <c r="D180" s="282">
        <f>D181+D183</f>
        <v>861634.33</v>
      </c>
      <c r="E180" s="160">
        <f t="shared" si="45"/>
        <v>172.326866</v>
      </c>
    </row>
    <row r="181" spans="1:5" ht="12.75" customHeight="1" x14ac:dyDescent="0.2">
      <c r="A181" s="78">
        <v>351</v>
      </c>
      <c r="B181" s="98" t="s">
        <v>0</v>
      </c>
      <c r="C181" s="282">
        <f>C182</f>
        <v>0</v>
      </c>
      <c r="D181" s="282">
        <f>D182</f>
        <v>10000</v>
      </c>
      <c r="E181" s="301" t="s">
        <v>203</v>
      </c>
    </row>
    <row r="182" spans="1:5" ht="12.75" customHeight="1" x14ac:dyDescent="0.2">
      <c r="A182" s="67">
        <v>3512</v>
      </c>
      <c r="B182" s="99" t="s">
        <v>0</v>
      </c>
      <c r="C182" s="227">
        <v>0</v>
      </c>
      <c r="D182" s="70">
        <v>10000</v>
      </c>
      <c r="E182" s="300" t="s">
        <v>203</v>
      </c>
    </row>
    <row r="183" spans="1:5" ht="27" customHeight="1" x14ac:dyDescent="0.2">
      <c r="A183" s="78">
        <v>352</v>
      </c>
      <c r="B183" s="106" t="s">
        <v>147</v>
      </c>
      <c r="C183" s="282">
        <f t="shared" ref="C183:D183" si="48">C184</f>
        <v>500000</v>
      </c>
      <c r="D183" s="282">
        <f t="shared" si="48"/>
        <v>851634.33</v>
      </c>
      <c r="E183" s="160">
        <f t="shared" si="45"/>
        <v>170.326866</v>
      </c>
    </row>
    <row r="184" spans="1:5" ht="12.75" customHeight="1" x14ac:dyDescent="0.2">
      <c r="A184" s="87">
        <v>3522</v>
      </c>
      <c r="B184" s="96" t="s">
        <v>2</v>
      </c>
      <c r="C184" s="227">
        <v>500000</v>
      </c>
      <c r="D184" s="70">
        <v>851634.33</v>
      </c>
      <c r="E184" s="290">
        <f t="shared" si="45"/>
        <v>170.326866</v>
      </c>
    </row>
    <row r="185" spans="1:5" ht="12.75" customHeight="1" x14ac:dyDescent="0.2">
      <c r="A185" s="78">
        <v>36</v>
      </c>
      <c r="B185" s="131" t="s">
        <v>215</v>
      </c>
      <c r="C185" s="282">
        <f t="shared" ref="C185:D185" si="49">C186</f>
        <v>800000</v>
      </c>
      <c r="D185" s="282">
        <f t="shared" si="49"/>
        <v>1165962.04</v>
      </c>
      <c r="E185" s="160">
        <f t="shared" si="45"/>
        <v>145.74525499999999</v>
      </c>
    </row>
    <row r="186" spans="1:5" ht="12.75" customHeight="1" x14ac:dyDescent="0.2">
      <c r="A186" s="78">
        <v>363</v>
      </c>
      <c r="B186" s="95" t="s">
        <v>134</v>
      </c>
      <c r="C186" s="282">
        <f t="shared" ref="C186:D186" si="50">C187+C188</f>
        <v>800000</v>
      </c>
      <c r="D186" s="282">
        <f t="shared" si="50"/>
        <v>1165962.04</v>
      </c>
      <c r="E186" s="160">
        <f t="shared" si="45"/>
        <v>145.74525499999999</v>
      </c>
    </row>
    <row r="187" spans="1:5" ht="12.75" customHeight="1" x14ac:dyDescent="0.2">
      <c r="A187" s="87">
        <v>3631</v>
      </c>
      <c r="B187" s="102" t="s">
        <v>178</v>
      </c>
      <c r="C187" s="227">
        <v>300000</v>
      </c>
      <c r="D187" s="70">
        <v>317634.78999999998</v>
      </c>
      <c r="E187" s="290">
        <f t="shared" si="45"/>
        <v>105.87826333333332</v>
      </c>
    </row>
    <row r="188" spans="1:5" ht="12.75" customHeight="1" x14ac:dyDescent="0.2">
      <c r="A188" s="87">
        <v>3632</v>
      </c>
      <c r="B188" s="96" t="s">
        <v>135</v>
      </c>
      <c r="C188" s="227">
        <v>500000</v>
      </c>
      <c r="D188" s="70">
        <v>848327.25</v>
      </c>
      <c r="E188" s="290">
        <f t="shared" si="45"/>
        <v>169.66544999999999</v>
      </c>
    </row>
    <row r="189" spans="1:5" ht="12.75" customHeight="1" x14ac:dyDescent="0.2">
      <c r="A189" s="78">
        <v>38</v>
      </c>
      <c r="B189" s="104" t="s">
        <v>60</v>
      </c>
      <c r="C189" s="282">
        <f>C190+C192</f>
        <v>1070000</v>
      </c>
      <c r="D189" s="282">
        <f>D190+D192</f>
        <v>999976.16</v>
      </c>
      <c r="E189" s="160">
        <f t="shared" si="45"/>
        <v>93.455715887850459</v>
      </c>
    </row>
    <row r="190" spans="1:5" ht="12.75" customHeight="1" x14ac:dyDescent="0.2">
      <c r="A190" s="78">
        <v>381</v>
      </c>
      <c r="B190" s="104" t="s">
        <v>39</v>
      </c>
      <c r="C190" s="282">
        <f t="shared" ref="C190:D190" si="51">C191</f>
        <v>1000000</v>
      </c>
      <c r="D190" s="282">
        <f t="shared" si="51"/>
        <v>999976.16</v>
      </c>
      <c r="E190" s="160">
        <f t="shared" si="45"/>
        <v>99.997615999999994</v>
      </c>
    </row>
    <row r="191" spans="1:5" ht="12.75" customHeight="1" x14ac:dyDescent="0.2">
      <c r="A191" s="87">
        <v>3811</v>
      </c>
      <c r="B191" s="87" t="s">
        <v>20</v>
      </c>
      <c r="C191" s="227">
        <v>1000000</v>
      </c>
      <c r="D191" s="70">
        <v>999976.16</v>
      </c>
      <c r="E191" s="290">
        <f t="shared" si="45"/>
        <v>99.997615999999994</v>
      </c>
    </row>
    <row r="192" spans="1:5" ht="12.75" customHeight="1" x14ac:dyDescent="0.2">
      <c r="A192" s="89">
        <v>386</v>
      </c>
      <c r="B192" s="137" t="s">
        <v>136</v>
      </c>
      <c r="C192" s="282">
        <f t="shared" ref="C192:D192" si="52">C193</f>
        <v>70000</v>
      </c>
      <c r="D192" s="282">
        <f t="shared" si="52"/>
        <v>0</v>
      </c>
      <c r="E192" s="160">
        <f t="shared" si="45"/>
        <v>0</v>
      </c>
    </row>
    <row r="193" spans="1:5" ht="27" hidden="1" customHeight="1" x14ac:dyDescent="0.2">
      <c r="A193" s="87">
        <v>3861</v>
      </c>
      <c r="B193" s="138" t="s">
        <v>140</v>
      </c>
      <c r="C193" s="227">
        <v>70000</v>
      </c>
      <c r="D193" s="70">
        <v>0</v>
      </c>
      <c r="E193" s="290">
        <f t="shared" si="45"/>
        <v>0</v>
      </c>
    </row>
    <row r="194" spans="1:5" ht="12.75" customHeight="1" x14ac:dyDescent="0.2">
      <c r="A194" s="87"/>
      <c r="B194" s="61"/>
      <c r="C194" s="70"/>
      <c r="D194" s="70"/>
      <c r="E194" s="155"/>
    </row>
    <row r="195" spans="1:5" ht="12" customHeight="1" x14ac:dyDescent="0.2">
      <c r="A195" s="89" t="s">
        <v>101</v>
      </c>
      <c r="B195" s="93" t="s">
        <v>117</v>
      </c>
      <c r="C195" s="282">
        <f t="shared" ref="C195:D195" si="53">C196</f>
        <v>80000000</v>
      </c>
      <c r="D195" s="282">
        <f t="shared" si="53"/>
        <v>80054314.689999998</v>
      </c>
      <c r="E195" s="160">
        <f t="shared" si="45"/>
        <v>100.06789336249999</v>
      </c>
    </row>
    <row r="196" spans="1:5" ht="12.75" hidden="1" customHeight="1" x14ac:dyDescent="0.2">
      <c r="A196" s="89">
        <v>3</v>
      </c>
      <c r="B196" s="100" t="s">
        <v>40</v>
      </c>
      <c r="C196" s="282">
        <f>C197</f>
        <v>80000000</v>
      </c>
      <c r="D196" s="282">
        <f>D197</f>
        <v>80054314.689999998</v>
      </c>
      <c r="E196" s="160">
        <f t="shared" si="45"/>
        <v>100.06789336249999</v>
      </c>
    </row>
    <row r="197" spans="1:5" ht="12.75" customHeight="1" x14ac:dyDescent="0.2">
      <c r="A197" s="78">
        <v>36</v>
      </c>
      <c r="B197" s="131" t="s">
        <v>215</v>
      </c>
      <c r="C197" s="282">
        <f t="shared" ref="C197:D197" si="54">C198</f>
        <v>80000000</v>
      </c>
      <c r="D197" s="282">
        <f t="shared" si="54"/>
        <v>80054314.689999998</v>
      </c>
      <c r="E197" s="160">
        <f t="shared" si="45"/>
        <v>100.06789336249999</v>
      </c>
    </row>
    <row r="198" spans="1:5" ht="12.75" customHeight="1" x14ac:dyDescent="0.2">
      <c r="A198" s="78">
        <v>363</v>
      </c>
      <c r="B198" s="95" t="s">
        <v>134</v>
      </c>
      <c r="C198" s="274">
        <f>C199+C200</f>
        <v>80000000</v>
      </c>
      <c r="D198" s="274">
        <f>D199+D200</f>
        <v>80054314.689999998</v>
      </c>
      <c r="E198" s="275">
        <f t="shared" si="45"/>
        <v>100.06789336249999</v>
      </c>
    </row>
    <row r="199" spans="1:5" ht="12.75" customHeight="1" x14ac:dyDescent="0.2">
      <c r="A199" s="67">
        <v>3631</v>
      </c>
      <c r="B199" s="87" t="s">
        <v>178</v>
      </c>
      <c r="C199" s="266">
        <v>0</v>
      </c>
      <c r="D199" s="288">
        <v>68508.37</v>
      </c>
      <c r="E199" s="269" t="s">
        <v>203</v>
      </c>
    </row>
    <row r="200" spans="1:5" ht="14.25" customHeight="1" x14ac:dyDescent="0.2">
      <c r="A200" s="87">
        <v>3632</v>
      </c>
      <c r="B200" s="87" t="s">
        <v>135</v>
      </c>
      <c r="C200" s="302">
        <v>80000000</v>
      </c>
      <c r="D200" s="296">
        <v>79985806.319999993</v>
      </c>
      <c r="E200" s="303">
        <f t="shared" si="45"/>
        <v>99.982257899999993</v>
      </c>
    </row>
    <row r="201" spans="1:5" ht="12.75" customHeight="1" x14ac:dyDescent="0.2">
      <c r="A201" s="87"/>
      <c r="B201" s="87"/>
      <c r="C201" s="70"/>
      <c r="D201" s="70"/>
      <c r="E201" s="155"/>
    </row>
    <row r="202" spans="1:5" ht="26.25" customHeight="1" x14ac:dyDescent="0.2">
      <c r="A202" s="279" t="s">
        <v>168</v>
      </c>
      <c r="B202" s="93" t="s">
        <v>162</v>
      </c>
      <c r="C202" s="282">
        <f t="shared" ref="C202:D202" si="55">C203+C210</f>
        <v>73579000</v>
      </c>
      <c r="D202" s="282">
        <f t="shared" si="55"/>
        <v>61593840.31000001</v>
      </c>
      <c r="E202" s="160">
        <f t="shared" si="45"/>
        <v>83.711168009894138</v>
      </c>
    </row>
    <row r="203" spans="1:5" ht="12.75" hidden="1" customHeight="1" x14ac:dyDescent="0.2">
      <c r="A203" s="89">
        <v>3</v>
      </c>
      <c r="B203" s="100" t="s">
        <v>40</v>
      </c>
      <c r="C203" s="282">
        <f t="shared" ref="C203:D203" si="56">C204+C207</f>
        <v>2383000</v>
      </c>
      <c r="D203" s="282">
        <f t="shared" si="56"/>
        <v>2391769.52</v>
      </c>
      <c r="E203" s="160">
        <f t="shared" si="45"/>
        <v>100.36800335711288</v>
      </c>
    </row>
    <row r="204" spans="1:5" ht="12.75" customHeight="1" x14ac:dyDescent="0.2">
      <c r="A204" s="89">
        <v>32</v>
      </c>
      <c r="B204" s="98" t="s">
        <v>4</v>
      </c>
      <c r="C204" s="282">
        <f t="shared" ref="C204:D205" si="57">C205</f>
        <v>2183000</v>
      </c>
      <c r="D204" s="282">
        <f t="shared" si="57"/>
        <v>2198938.48</v>
      </c>
      <c r="E204" s="160">
        <f t="shared" si="45"/>
        <v>100.73011818598259</v>
      </c>
    </row>
    <row r="205" spans="1:5" ht="12.75" customHeight="1" x14ac:dyDescent="0.2">
      <c r="A205" s="89">
        <v>323</v>
      </c>
      <c r="B205" s="100" t="s">
        <v>12</v>
      </c>
      <c r="C205" s="282">
        <f t="shared" si="57"/>
        <v>2183000</v>
      </c>
      <c r="D205" s="282">
        <f t="shared" si="57"/>
        <v>2198938.48</v>
      </c>
      <c r="E205" s="160">
        <f t="shared" si="45"/>
        <v>100.73011818598259</v>
      </c>
    </row>
    <row r="206" spans="1:5" ht="12.75" customHeight="1" x14ac:dyDescent="0.2">
      <c r="A206" s="87">
        <v>3237</v>
      </c>
      <c r="B206" s="124" t="s">
        <v>14</v>
      </c>
      <c r="C206" s="227">
        <v>2183000</v>
      </c>
      <c r="D206" s="70">
        <v>2198938.48</v>
      </c>
      <c r="E206" s="290">
        <f t="shared" si="45"/>
        <v>100.73011818598259</v>
      </c>
    </row>
    <row r="207" spans="1:5" ht="12.75" customHeight="1" x14ac:dyDescent="0.2">
      <c r="A207" s="89">
        <v>34</v>
      </c>
      <c r="B207" s="98" t="s">
        <v>16</v>
      </c>
      <c r="C207" s="282">
        <f t="shared" ref="C207:D208" si="58">C208</f>
        <v>200000</v>
      </c>
      <c r="D207" s="282">
        <f t="shared" si="58"/>
        <v>192831.04</v>
      </c>
      <c r="E207" s="160">
        <f t="shared" si="45"/>
        <v>96.415520000000001</v>
      </c>
    </row>
    <row r="208" spans="1:5" ht="12.75" customHeight="1" x14ac:dyDescent="0.2">
      <c r="A208" s="89">
        <v>343</v>
      </c>
      <c r="B208" s="89" t="s">
        <v>64</v>
      </c>
      <c r="C208" s="282">
        <f t="shared" si="58"/>
        <v>200000</v>
      </c>
      <c r="D208" s="282">
        <f t="shared" si="58"/>
        <v>192831.04</v>
      </c>
      <c r="E208" s="160">
        <f t="shared" si="45"/>
        <v>96.415520000000001</v>
      </c>
    </row>
    <row r="209" spans="1:5" ht="12.75" customHeight="1" x14ac:dyDescent="0.2">
      <c r="A209" s="87">
        <v>3432</v>
      </c>
      <c r="B209" s="103" t="s">
        <v>146</v>
      </c>
      <c r="C209" s="227">
        <v>200000</v>
      </c>
      <c r="D209" s="70">
        <v>192831.04</v>
      </c>
      <c r="E209" s="290">
        <f t="shared" si="45"/>
        <v>96.415520000000001</v>
      </c>
    </row>
    <row r="210" spans="1:5" ht="12.75" hidden="1" customHeight="1" x14ac:dyDescent="0.2">
      <c r="A210" s="89">
        <v>4</v>
      </c>
      <c r="B210" s="100" t="s">
        <v>61</v>
      </c>
      <c r="C210" s="282">
        <f t="shared" ref="C210:D210" si="59">C211</f>
        <v>71196000</v>
      </c>
      <c r="D210" s="282">
        <f t="shared" si="59"/>
        <v>59202070.790000007</v>
      </c>
      <c r="E210" s="160">
        <f t="shared" si="45"/>
        <v>83.153647381875402</v>
      </c>
    </row>
    <row r="211" spans="1:5" ht="12.75" customHeight="1" x14ac:dyDescent="0.2">
      <c r="A211" s="89">
        <v>42</v>
      </c>
      <c r="B211" s="100" t="s">
        <v>21</v>
      </c>
      <c r="C211" s="282">
        <f t="shared" ref="C211:D211" si="60">C212+C214</f>
        <v>71196000</v>
      </c>
      <c r="D211" s="282">
        <f t="shared" si="60"/>
        <v>59202070.790000007</v>
      </c>
      <c r="E211" s="160">
        <f t="shared" si="45"/>
        <v>83.153647381875402</v>
      </c>
    </row>
    <row r="212" spans="1:5" ht="12.75" customHeight="1" x14ac:dyDescent="0.2">
      <c r="A212" s="89">
        <v>421</v>
      </c>
      <c r="B212" s="95" t="s">
        <v>87</v>
      </c>
      <c r="C212" s="282">
        <f t="shared" ref="C212:D212" si="61">C213</f>
        <v>63779000</v>
      </c>
      <c r="D212" s="282">
        <f t="shared" si="61"/>
        <v>51785518.630000003</v>
      </c>
      <c r="E212" s="160">
        <f t="shared" si="45"/>
        <v>81.195250207748643</v>
      </c>
    </row>
    <row r="213" spans="1:5" ht="12.75" customHeight="1" x14ac:dyDescent="0.2">
      <c r="A213" s="87">
        <v>4214</v>
      </c>
      <c r="B213" s="102" t="s">
        <v>164</v>
      </c>
      <c r="C213" s="227">
        <v>63779000</v>
      </c>
      <c r="D213" s="70">
        <v>51785518.630000003</v>
      </c>
      <c r="E213" s="290">
        <f t="shared" si="45"/>
        <v>81.195250207748643</v>
      </c>
    </row>
    <row r="214" spans="1:5" ht="12.75" customHeight="1" x14ac:dyDescent="0.2">
      <c r="A214" s="89">
        <v>422</v>
      </c>
      <c r="B214" s="95" t="s">
        <v>26</v>
      </c>
      <c r="C214" s="282">
        <f t="shared" ref="C214:D214" si="62">C215</f>
        <v>7417000</v>
      </c>
      <c r="D214" s="282">
        <f t="shared" si="62"/>
        <v>7416552.1600000001</v>
      </c>
      <c r="E214" s="160">
        <f t="shared" si="45"/>
        <v>99.993961979236886</v>
      </c>
    </row>
    <row r="215" spans="1:5" ht="13.5" customHeight="1" x14ac:dyDescent="0.2">
      <c r="A215" s="87">
        <v>4225</v>
      </c>
      <c r="B215" s="102" t="s">
        <v>155</v>
      </c>
      <c r="C215" s="227">
        <v>7417000</v>
      </c>
      <c r="D215" s="70">
        <v>7416552.1600000001</v>
      </c>
      <c r="E215" s="290">
        <f t="shared" si="45"/>
        <v>99.993961979236886</v>
      </c>
    </row>
    <row r="216" spans="1:5" ht="12.75" customHeight="1" x14ac:dyDescent="0.2">
      <c r="A216" s="123"/>
      <c r="B216" s="123"/>
    </row>
    <row r="217" spans="1:5" s="130" customFormat="1" ht="25.5" customHeight="1" x14ac:dyDescent="0.2">
      <c r="A217" s="89" t="s">
        <v>169</v>
      </c>
      <c r="B217" s="93" t="s">
        <v>163</v>
      </c>
      <c r="C217" s="282">
        <f t="shared" ref="C217:D217" si="63">C218+C225</f>
        <v>32774000</v>
      </c>
      <c r="D217" s="282">
        <f t="shared" si="63"/>
        <v>23259829.27</v>
      </c>
      <c r="E217" s="160">
        <f t="shared" si="45"/>
        <v>70.970370629157259</v>
      </c>
    </row>
    <row r="218" spans="1:5" s="130" customFormat="1" ht="12.75" hidden="1" customHeight="1" x14ac:dyDescent="0.2">
      <c r="A218" s="89">
        <v>3</v>
      </c>
      <c r="B218" s="100" t="s">
        <v>40</v>
      </c>
      <c r="C218" s="282">
        <f t="shared" ref="C218:D218" si="64">C219+C222</f>
        <v>2680000</v>
      </c>
      <c r="D218" s="282">
        <f t="shared" si="64"/>
        <v>2481052.81</v>
      </c>
      <c r="E218" s="160">
        <f t="shared" si="45"/>
        <v>92.576597388059696</v>
      </c>
    </row>
    <row r="219" spans="1:5" s="130" customFormat="1" ht="12.75" customHeight="1" x14ac:dyDescent="0.2">
      <c r="A219" s="89">
        <v>32</v>
      </c>
      <c r="B219" s="98" t="s">
        <v>4</v>
      </c>
      <c r="C219" s="282">
        <f t="shared" ref="C219:D220" si="65">C220</f>
        <v>2630000</v>
      </c>
      <c r="D219" s="282">
        <f t="shared" si="65"/>
        <v>2468142.48</v>
      </c>
      <c r="E219" s="160">
        <f t="shared" si="45"/>
        <v>93.845721673003794</v>
      </c>
    </row>
    <row r="220" spans="1:5" s="130" customFormat="1" ht="12.75" customHeight="1" x14ac:dyDescent="0.2">
      <c r="A220" s="89">
        <v>323</v>
      </c>
      <c r="B220" s="100" t="s">
        <v>12</v>
      </c>
      <c r="C220" s="282">
        <f t="shared" si="65"/>
        <v>2630000</v>
      </c>
      <c r="D220" s="282">
        <f t="shared" si="65"/>
        <v>2468142.48</v>
      </c>
      <c r="E220" s="160">
        <f t="shared" si="45"/>
        <v>93.845721673003794</v>
      </c>
    </row>
    <row r="221" spans="1:5" ht="12.75" customHeight="1" x14ac:dyDescent="0.2">
      <c r="A221" s="87">
        <v>3237</v>
      </c>
      <c r="B221" s="124" t="s">
        <v>14</v>
      </c>
      <c r="C221" s="227">
        <v>2630000</v>
      </c>
      <c r="D221" s="70">
        <v>2468142.48</v>
      </c>
      <c r="E221" s="290">
        <f t="shared" si="45"/>
        <v>93.845721673003794</v>
      </c>
    </row>
    <row r="222" spans="1:5" s="130" customFormat="1" ht="12.75" customHeight="1" x14ac:dyDescent="0.2">
      <c r="A222" s="89">
        <v>34</v>
      </c>
      <c r="B222" s="98" t="s">
        <v>16</v>
      </c>
      <c r="C222" s="282">
        <f t="shared" ref="C222:D223" si="66">C223</f>
        <v>50000</v>
      </c>
      <c r="D222" s="282">
        <f t="shared" si="66"/>
        <v>12910.33</v>
      </c>
      <c r="E222" s="160">
        <f t="shared" si="45"/>
        <v>25.82066</v>
      </c>
    </row>
    <row r="223" spans="1:5" s="130" customFormat="1" ht="12.75" customHeight="1" x14ac:dyDescent="0.2">
      <c r="A223" s="89">
        <v>343</v>
      </c>
      <c r="B223" s="89" t="s">
        <v>64</v>
      </c>
      <c r="C223" s="282">
        <f t="shared" si="66"/>
        <v>50000</v>
      </c>
      <c r="D223" s="282">
        <f t="shared" si="66"/>
        <v>12910.33</v>
      </c>
      <c r="E223" s="160">
        <f t="shared" si="45"/>
        <v>25.82066</v>
      </c>
    </row>
    <row r="224" spans="1:5" ht="12.75" customHeight="1" x14ac:dyDescent="0.2">
      <c r="A224" s="87">
        <v>3432</v>
      </c>
      <c r="B224" s="103" t="s">
        <v>146</v>
      </c>
      <c r="C224" s="227">
        <v>50000</v>
      </c>
      <c r="D224" s="70">
        <v>12910.33</v>
      </c>
      <c r="E224" s="290">
        <f t="shared" si="45"/>
        <v>25.82066</v>
      </c>
    </row>
    <row r="225" spans="1:5" s="130" customFormat="1" ht="12.75" hidden="1" customHeight="1" x14ac:dyDescent="0.2">
      <c r="A225" s="89">
        <v>4</v>
      </c>
      <c r="B225" s="100" t="s">
        <v>61</v>
      </c>
      <c r="C225" s="282">
        <f t="shared" ref="C225:D225" si="67">C226</f>
        <v>30094000</v>
      </c>
      <c r="D225" s="282">
        <f t="shared" si="67"/>
        <v>20778776.460000001</v>
      </c>
      <c r="E225" s="160">
        <f t="shared" si="45"/>
        <v>69.046243304313165</v>
      </c>
    </row>
    <row r="226" spans="1:5" s="130" customFormat="1" ht="12.75" customHeight="1" x14ac:dyDescent="0.2">
      <c r="A226" s="89">
        <v>42</v>
      </c>
      <c r="B226" s="100" t="s">
        <v>21</v>
      </c>
      <c r="C226" s="282">
        <f t="shared" ref="C226:D226" si="68">C227+C229</f>
        <v>30094000</v>
      </c>
      <c r="D226" s="282">
        <f t="shared" si="68"/>
        <v>20778776.460000001</v>
      </c>
      <c r="E226" s="160">
        <f t="shared" si="45"/>
        <v>69.046243304313165</v>
      </c>
    </row>
    <row r="227" spans="1:5" s="130" customFormat="1" ht="12.75" customHeight="1" x14ac:dyDescent="0.2">
      <c r="A227" s="89">
        <v>421</v>
      </c>
      <c r="B227" s="95" t="s">
        <v>87</v>
      </c>
      <c r="C227" s="282">
        <f t="shared" ref="C227:D227" si="69">C228</f>
        <v>27135000</v>
      </c>
      <c r="D227" s="282">
        <f t="shared" si="69"/>
        <v>17820051.460000001</v>
      </c>
      <c r="E227" s="160">
        <f t="shared" si="45"/>
        <v>65.671831435415513</v>
      </c>
    </row>
    <row r="228" spans="1:5" ht="12.75" customHeight="1" x14ac:dyDescent="0.2">
      <c r="A228" s="87">
        <v>4214</v>
      </c>
      <c r="B228" s="102" t="s">
        <v>164</v>
      </c>
      <c r="C228" s="227">
        <v>27135000</v>
      </c>
      <c r="D228" s="70">
        <v>17820051.460000001</v>
      </c>
      <c r="E228" s="290">
        <f t="shared" si="45"/>
        <v>65.671831435415513</v>
      </c>
    </row>
    <row r="229" spans="1:5" s="130" customFormat="1" ht="12.75" customHeight="1" x14ac:dyDescent="0.2">
      <c r="A229" s="89">
        <v>422</v>
      </c>
      <c r="B229" s="95" t="s">
        <v>26</v>
      </c>
      <c r="C229" s="282">
        <f t="shared" ref="C229:D229" si="70">C230</f>
        <v>2959000</v>
      </c>
      <c r="D229" s="282">
        <f t="shared" si="70"/>
        <v>2958725</v>
      </c>
      <c r="E229" s="160">
        <f t="shared" si="45"/>
        <v>99.99070631970261</v>
      </c>
    </row>
    <row r="230" spans="1:5" ht="12.75" customHeight="1" x14ac:dyDescent="0.2">
      <c r="A230" s="87">
        <v>4225</v>
      </c>
      <c r="B230" s="102" t="s">
        <v>155</v>
      </c>
      <c r="C230" s="227">
        <v>2959000</v>
      </c>
      <c r="D230" s="70">
        <v>2958725</v>
      </c>
      <c r="E230" s="290">
        <f t="shared" si="45"/>
        <v>99.99070631970261</v>
      </c>
    </row>
    <row r="231" spans="1:5" ht="12.75" customHeight="1" x14ac:dyDescent="0.2">
      <c r="A231" s="87"/>
      <c r="B231" s="129"/>
      <c r="C231" s="70"/>
      <c r="D231" s="70"/>
      <c r="E231" s="155"/>
    </row>
    <row r="232" spans="1:5" x14ac:dyDescent="0.2">
      <c r="A232" s="89" t="s">
        <v>170</v>
      </c>
      <c r="B232" s="137" t="s">
        <v>161</v>
      </c>
      <c r="C232" s="282">
        <f t="shared" ref="C232:D232" si="71">C234</f>
        <v>50000</v>
      </c>
      <c r="D232" s="282">
        <f t="shared" si="71"/>
        <v>0</v>
      </c>
      <c r="E232" s="160">
        <f t="shared" si="45"/>
        <v>0</v>
      </c>
    </row>
    <row r="233" spans="1:5" ht="12.75" hidden="1" customHeight="1" x14ac:dyDescent="0.2">
      <c r="A233" s="89">
        <v>3</v>
      </c>
      <c r="B233" s="100" t="s">
        <v>40</v>
      </c>
      <c r="C233" s="282">
        <f t="shared" ref="C233:D233" si="72">C234</f>
        <v>50000</v>
      </c>
      <c r="D233" s="282">
        <f t="shared" si="72"/>
        <v>0</v>
      </c>
      <c r="E233" s="160">
        <f t="shared" si="45"/>
        <v>0</v>
      </c>
    </row>
    <row r="234" spans="1:5" ht="12" customHeight="1" x14ac:dyDescent="0.2">
      <c r="A234" s="89">
        <v>32</v>
      </c>
      <c r="B234" s="98" t="s">
        <v>4</v>
      </c>
      <c r="C234" s="282">
        <f>C235</f>
        <v>50000</v>
      </c>
      <c r="D234" s="282">
        <f>D235</f>
        <v>0</v>
      </c>
      <c r="E234" s="160">
        <f t="shared" ref="E234:E288" si="73">D234/C234*100</f>
        <v>0</v>
      </c>
    </row>
    <row r="235" spans="1:5" ht="11.25" customHeight="1" x14ac:dyDescent="0.2">
      <c r="A235" s="89">
        <v>329</v>
      </c>
      <c r="B235" s="89" t="s">
        <v>57</v>
      </c>
      <c r="C235" s="282">
        <f t="shared" ref="C235:D235" si="74">C236</f>
        <v>50000</v>
      </c>
      <c r="D235" s="282">
        <f t="shared" si="74"/>
        <v>0</v>
      </c>
      <c r="E235" s="160">
        <f t="shared" si="73"/>
        <v>0</v>
      </c>
    </row>
    <row r="236" spans="1:5" ht="11.25" hidden="1" customHeight="1" x14ac:dyDescent="0.2">
      <c r="A236" s="87">
        <v>3299</v>
      </c>
      <c r="B236" s="102" t="s">
        <v>57</v>
      </c>
      <c r="C236" s="227">
        <v>50000</v>
      </c>
      <c r="D236" s="70">
        <v>0</v>
      </c>
      <c r="E236" s="290">
        <f t="shared" si="73"/>
        <v>0</v>
      </c>
    </row>
    <row r="237" spans="1:5" ht="12.75" customHeight="1" x14ac:dyDescent="0.2">
      <c r="A237" s="87"/>
      <c r="B237" s="87"/>
      <c r="C237" s="296"/>
      <c r="D237" s="296"/>
      <c r="E237" s="304"/>
    </row>
    <row r="238" spans="1:5" ht="25.5" customHeight="1" x14ac:dyDescent="0.2">
      <c r="A238" s="89" t="s">
        <v>199</v>
      </c>
      <c r="B238" s="93" t="s">
        <v>200</v>
      </c>
      <c r="C238" s="282">
        <f t="shared" ref="C238:D238" si="75">C239</f>
        <v>7528000</v>
      </c>
      <c r="D238" s="282">
        <f t="shared" si="75"/>
        <v>7396273.7599999998</v>
      </c>
      <c r="E238" s="160">
        <f t="shared" si="73"/>
        <v>98.250182784272042</v>
      </c>
    </row>
    <row r="239" spans="1:5" ht="12.75" hidden="1" customHeight="1" x14ac:dyDescent="0.2">
      <c r="A239" s="89">
        <v>3</v>
      </c>
      <c r="B239" s="100" t="s">
        <v>40</v>
      </c>
      <c r="C239" s="282">
        <f>C240</f>
        <v>7528000</v>
      </c>
      <c r="D239" s="282">
        <f>D240</f>
        <v>7396273.7599999998</v>
      </c>
      <c r="E239" s="160">
        <f t="shared" si="73"/>
        <v>98.250182784272042</v>
      </c>
    </row>
    <row r="240" spans="1:5" ht="12.75" customHeight="1" x14ac:dyDescent="0.2">
      <c r="A240" s="78">
        <v>36</v>
      </c>
      <c r="B240" s="131" t="s">
        <v>215</v>
      </c>
      <c r="C240" s="282">
        <f t="shared" ref="C240:D241" si="76">C241</f>
        <v>7528000</v>
      </c>
      <c r="D240" s="282">
        <f t="shared" si="76"/>
        <v>7396273.7599999998</v>
      </c>
      <c r="E240" s="160">
        <f t="shared" si="73"/>
        <v>98.250182784272042</v>
      </c>
    </row>
    <row r="241" spans="1:5" ht="12.75" customHeight="1" x14ac:dyDescent="0.2">
      <c r="A241" s="78">
        <v>363</v>
      </c>
      <c r="B241" s="95" t="s">
        <v>134</v>
      </c>
      <c r="C241" s="274">
        <f t="shared" si="76"/>
        <v>7528000</v>
      </c>
      <c r="D241" s="274">
        <f t="shared" si="76"/>
        <v>7396273.7599999998</v>
      </c>
      <c r="E241" s="275">
        <f t="shared" si="73"/>
        <v>98.250182784272042</v>
      </c>
    </row>
    <row r="242" spans="1:5" ht="12.75" customHeight="1" x14ac:dyDescent="0.2">
      <c r="A242" s="87">
        <v>3632</v>
      </c>
      <c r="B242" s="87" t="s">
        <v>135</v>
      </c>
      <c r="C242" s="295">
        <v>7528000</v>
      </c>
      <c r="D242" s="296">
        <v>7396273.7599999998</v>
      </c>
      <c r="E242" s="297">
        <f t="shared" si="73"/>
        <v>98.250182784272042</v>
      </c>
    </row>
    <row r="243" spans="1:5" ht="12.75" customHeight="1" x14ac:dyDescent="0.2">
      <c r="A243" s="87"/>
      <c r="B243" s="87"/>
    </row>
    <row r="244" spans="1:5" ht="12.75" customHeight="1" x14ac:dyDescent="0.2">
      <c r="A244" s="89" t="s">
        <v>201</v>
      </c>
      <c r="B244" s="93" t="s">
        <v>202</v>
      </c>
      <c r="C244" s="282">
        <f t="shared" ref="C244:D250" si="77">C245</f>
        <v>15174000</v>
      </c>
      <c r="D244" s="282">
        <f t="shared" si="77"/>
        <v>12763879.18</v>
      </c>
      <c r="E244" s="160">
        <f t="shared" si="73"/>
        <v>84.116773296428093</v>
      </c>
    </row>
    <row r="245" spans="1:5" ht="12.75" hidden="1" customHeight="1" x14ac:dyDescent="0.2">
      <c r="A245" s="89">
        <v>3</v>
      </c>
      <c r="B245" s="100" t="s">
        <v>40</v>
      </c>
      <c r="C245" s="282">
        <f t="shared" ref="C245:D245" si="78">C246+C249</f>
        <v>15174000</v>
      </c>
      <c r="D245" s="282">
        <f t="shared" si="78"/>
        <v>12763879.18</v>
      </c>
      <c r="E245" s="160">
        <f t="shared" si="73"/>
        <v>84.116773296428093</v>
      </c>
    </row>
    <row r="246" spans="1:5" ht="12.75" customHeight="1" x14ac:dyDescent="0.2">
      <c r="A246" s="78">
        <v>36</v>
      </c>
      <c r="B246" s="131" t="s">
        <v>215</v>
      </c>
      <c r="C246" s="282">
        <f t="shared" ref="C246:D247" si="79">C247</f>
        <v>5985000</v>
      </c>
      <c r="D246" s="282">
        <f t="shared" si="79"/>
        <v>5478863.3200000003</v>
      </c>
      <c r="E246" s="160">
        <f t="shared" si="73"/>
        <v>91.543246783625733</v>
      </c>
    </row>
    <row r="247" spans="1:5" ht="12.75" customHeight="1" x14ac:dyDescent="0.2">
      <c r="A247" s="78">
        <v>363</v>
      </c>
      <c r="B247" s="95" t="s">
        <v>134</v>
      </c>
      <c r="C247" s="274">
        <f t="shared" si="79"/>
        <v>5985000</v>
      </c>
      <c r="D247" s="274">
        <f t="shared" si="79"/>
        <v>5478863.3200000003</v>
      </c>
      <c r="E247" s="275">
        <f t="shared" si="73"/>
        <v>91.543246783625733</v>
      </c>
    </row>
    <row r="248" spans="1:5" ht="12.75" customHeight="1" x14ac:dyDescent="0.2">
      <c r="A248" s="87">
        <v>3632</v>
      </c>
      <c r="B248" s="87" t="s">
        <v>135</v>
      </c>
      <c r="C248" s="295">
        <v>5985000</v>
      </c>
      <c r="D248" s="296">
        <v>5478863.3200000003</v>
      </c>
      <c r="E248" s="297">
        <f t="shared" si="73"/>
        <v>91.543246783625733</v>
      </c>
    </row>
    <row r="249" spans="1:5" ht="12.75" customHeight="1" x14ac:dyDescent="0.2">
      <c r="A249" s="89">
        <v>38</v>
      </c>
      <c r="B249" s="137" t="s">
        <v>60</v>
      </c>
      <c r="C249" s="282">
        <f t="shared" si="77"/>
        <v>9189000</v>
      </c>
      <c r="D249" s="282">
        <f t="shared" si="77"/>
        <v>7285015.8600000003</v>
      </c>
      <c r="E249" s="160">
        <f t="shared" si="73"/>
        <v>79.279746000652963</v>
      </c>
    </row>
    <row r="250" spans="1:5" ht="12.75" customHeight="1" x14ac:dyDescent="0.2">
      <c r="A250" s="89">
        <v>386</v>
      </c>
      <c r="B250" s="137" t="s">
        <v>136</v>
      </c>
      <c r="C250" s="282">
        <f t="shared" si="77"/>
        <v>9189000</v>
      </c>
      <c r="D250" s="282">
        <f t="shared" si="77"/>
        <v>7285015.8600000003</v>
      </c>
      <c r="E250" s="160">
        <f t="shared" si="73"/>
        <v>79.279746000652963</v>
      </c>
    </row>
    <row r="251" spans="1:5" ht="25.5" customHeight="1" x14ac:dyDescent="0.2">
      <c r="A251" s="87">
        <v>3861</v>
      </c>
      <c r="B251" s="138" t="s">
        <v>140</v>
      </c>
      <c r="C251" s="227">
        <v>9189000</v>
      </c>
      <c r="D251" s="70">
        <v>7285015.8600000003</v>
      </c>
      <c r="E251" s="290">
        <f t="shared" si="73"/>
        <v>79.279746000652963</v>
      </c>
    </row>
    <row r="252" spans="1:5" ht="9" customHeight="1" x14ac:dyDescent="0.2">
      <c r="A252" s="87"/>
      <c r="B252" s="87"/>
      <c r="C252" s="296"/>
      <c r="D252" s="296"/>
      <c r="E252" s="304"/>
    </row>
    <row r="253" spans="1:5" ht="12.75" customHeight="1" x14ac:dyDescent="0.2">
      <c r="A253" s="89" t="s">
        <v>183</v>
      </c>
      <c r="B253" s="93" t="s">
        <v>180</v>
      </c>
      <c r="C253" s="282">
        <f t="shared" ref="C253:D256" si="80">C254</f>
        <v>1473000</v>
      </c>
      <c r="D253" s="282">
        <f t="shared" si="80"/>
        <v>1362998.87</v>
      </c>
      <c r="E253" s="160">
        <f t="shared" si="73"/>
        <v>92.532170400543109</v>
      </c>
    </row>
    <row r="254" spans="1:5" ht="12.75" hidden="1" customHeight="1" x14ac:dyDescent="0.2">
      <c r="A254" s="89">
        <v>3</v>
      </c>
      <c r="B254" s="100" t="s">
        <v>40</v>
      </c>
      <c r="C254" s="282">
        <f>C255+C258</f>
        <v>1473000</v>
      </c>
      <c r="D254" s="282">
        <f>D255+D258</f>
        <v>1362998.87</v>
      </c>
      <c r="E254" s="160">
        <f t="shared" si="73"/>
        <v>92.532170400543109</v>
      </c>
    </row>
    <row r="255" spans="1:5" ht="12.75" customHeight="1" x14ac:dyDescent="0.2">
      <c r="A255" s="89">
        <v>32</v>
      </c>
      <c r="B255" s="98" t="s">
        <v>4</v>
      </c>
      <c r="C255" s="282">
        <f t="shared" si="80"/>
        <v>1448000</v>
      </c>
      <c r="D255" s="282">
        <f t="shared" si="80"/>
        <v>1337998.8700000001</v>
      </c>
      <c r="E255" s="160">
        <f t="shared" si="73"/>
        <v>92.403236878453043</v>
      </c>
    </row>
    <row r="256" spans="1:5" ht="12.75" customHeight="1" x14ac:dyDescent="0.2">
      <c r="A256" s="78">
        <v>323</v>
      </c>
      <c r="B256" s="100" t="s">
        <v>12</v>
      </c>
      <c r="C256" s="282">
        <f t="shared" si="80"/>
        <v>1448000</v>
      </c>
      <c r="D256" s="282">
        <f t="shared" si="80"/>
        <v>1337998.8700000001</v>
      </c>
      <c r="E256" s="160">
        <f t="shared" si="73"/>
        <v>92.403236878453043</v>
      </c>
    </row>
    <row r="257" spans="1:5" ht="12.75" customHeight="1" x14ac:dyDescent="0.2">
      <c r="A257" s="87">
        <v>3237</v>
      </c>
      <c r="B257" s="124" t="s">
        <v>14</v>
      </c>
      <c r="C257" s="227">
        <v>1448000</v>
      </c>
      <c r="D257" s="70">
        <v>1337998.8700000001</v>
      </c>
      <c r="E257" s="290">
        <f t="shared" si="73"/>
        <v>92.403236878453043</v>
      </c>
    </row>
    <row r="258" spans="1:5" ht="12.75" customHeight="1" x14ac:dyDescent="0.2">
      <c r="A258" s="78">
        <v>36</v>
      </c>
      <c r="B258" s="131" t="s">
        <v>215</v>
      </c>
      <c r="C258" s="282">
        <f t="shared" ref="C258:D258" si="81">C259</f>
        <v>25000</v>
      </c>
      <c r="D258" s="282">
        <f t="shared" si="81"/>
        <v>25000</v>
      </c>
      <c r="E258" s="160">
        <f t="shared" si="73"/>
        <v>100</v>
      </c>
    </row>
    <row r="259" spans="1:5" ht="12.75" customHeight="1" x14ac:dyDescent="0.2">
      <c r="A259" s="78">
        <v>363</v>
      </c>
      <c r="B259" s="95" t="s">
        <v>134</v>
      </c>
      <c r="C259" s="282">
        <f t="shared" ref="C259:D259" si="82">C260+C261</f>
        <v>25000</v>
      </c>
      <c r="D259" s="282">
        <f t="shared" si="82"/>
        <v>25000</v>
      </c>
      <c r="E259" s="160">
        <f t="shared" si="73"/>
        <v>100</v>
      </c>
    </row>
    <row r="260" spans="1:5" ht="12.75" customHeight="1" x14ac:dyDescent="0.2">
      <c r="A260" s="67">
        <v>3631</v>
      </c>
      <c r="B260" s="96" t="s">
        <v>178</v>
      </c>
      <c r="C260" s="227">
        <v>25000</v>
      </c>
      <c r="D260" s="70">
        <v>25000</v>
      </c>
      <c r="E260" s="290">
        <f t="shared" si="73"/>
        <v>100</v>
      </c>
    </row>
    <row r="261" spans="1:5" ht="9" customHeight="1" x14ac:dyDescent="0.2">
      <c r="A261" s="87"/>
      <c r="B261" s="107"/>
      <c r="C261" s="70"/>
      <c r="D261" s="70"/>
      <c r="E261" s="155"/>
    </row>
    <row r="262" spans="1:5" ht="12.75" customHeight="1" x14ac:dyDescent="0.2">
      <c r="A262" s="89" t="s">
        <v>185</v>
      </c>
      <c r="B262" s="93" t="s">
        <v>179</v>
      </c>
      <c r="C262" s="282">
        <f t="shared" ref="C262:D263" si="83">C263</f>
        <v>15400000</v>
      </c>
      <c r="D262" s="282">
        <f t="shared" si="83"/>
        <v>4569385.68</v>
      </c>
      <c r="E262" s="160">
        <f t="shared" si="73"/>
        <v>29.67133558441558</v>
      </c>
    </row>
    <row r="263" spans="1:5" ht="12.75" hidden="1" customHeight="1" x14ac:dyDescent="0.2">
      <c r="A263" s="89">
        <v>3</v>
      </c>
      <c r="B263" s="100" t="s">
        <v>40</v>
      </c>
      <c r="C263" s="282">
        <f t="shared" si="83"/>
        <v>15400000</v>
      </c>
      <c r="D263" s="282">
        <f t="shared" si="83"/>
        <v>4569385.68</v>
      </c>
      <c r="E263" s="160">
        <f t="shared" si="73"/>
        <v>29.67133558441558</v>
      </c>
    </row>
    <row r="264" spans="1:5" ht="12.75" customHeight="1" x14ac:dyDescent="0.2">
      <c r="A264" s="89">
        <v>32</v>
      </c>
      <c r="B264" s="98" t="s">
        <v>4</v>
      </c>
      <c r="C264" s="282">
        <f t="shared" ref="C264:D264" si="84">C265+C267</f>
        <v>15400000</v>
      </c>
      <c r="D264" s="282">
        <f t="shared" si="84"/>
        <v>4569385.68</v>
      </c>
      <c r="E264" s="160">
        <f t="shared" si="73"/>
        <v>29.67133558441558</v>
      </c>
    </row>
    <row r="265" spans="1:5" ht="12.75" customHeight="1" x14ac:dyDescent="0.2">
      <c r="A265" s="78">
        <v>323</v>
      </c>
      <c r="B265" s="100" t="s">
        <v>12</v>
      </c>
      <c r="C265" s="282">
        <f t="shared" ref="C265:D265" si="85">C266</f>
        <v>300000</v>
      </c>
      <c r="D265" s="282">
        <f t="shared" si="85"/>
        <v>311750</v>
      </c>
      <c r="E265" s="160">
        <f t="shared" si="73"/>
        <v>103.91666666666666</v>
      </c>
    </row>
    <row r="266" spans="1:5" ht="12.75" customHeight="1" x14ac:dyDescent="0.2">
      <c r="A266" s="87">
        <v>3237</v>
      </c>
      <c r="B266" s="124" t="s">
        <v>14</v>
      </c>
      <c r="C266" s="227">
        <v>300000</v>
      </c>
      <c r="D266" s="70">
        <v>311750</v>
      </c>
      <c r="E266" s="290">
        <f t="shared" si="73"/>
        <v>103.91666666666666</v>
      </c>
    </row>
    <row r="267" spans="1:5" ht="12.75" customHeight="1" x14ac:dyDescent="0.2">
      <c r="A267" s="78">
        <v>329</v>
      </c>
      <c r="B267" s="89" t="s">
        <v>57</v>
      </c>
      <c r="C267" s="282">
        <f t="shared" ref="C267:D267" si="86">C268</f>
        <v>15100000</v>
      </c>
      <c r="D267" s="282">
        <f t="shared" si="86"/>
        <v>4257635.68</v>
      </c>
      <c r="E267" s="160">
        <f t="shared" si="73"/>
        <v>28.196262781456955</v>
      </c>
    </row>
    <row r="268" spans="1:5" ht="12.75" customHeight="1" x14ac:dyDescent="0.2">
      <c r="A268" s="87">
        <v>3299</v>
      </c>
      <c r="B268" s="87" t="s">
        <v>57</v>
      </c>
      <c r="C268" s="227">
        <v>15100000</v>
      </c>
      <c r="D268" s="70">
        <v>4257635.68</v>
      </c>
      <c r="E268" s="290">
        <f t="shared" si="73"/>
        <v>28.196262781456955</v>
      </c>
    </row>
    <row r="269" spans="1:5" ht="9" customHeight="1" x14ac:dyDescent="0.2">
      <c r="A269" s="87"/>
      <c r="B269" s="87"/>
      <c r="C269" s="296"/>
      <c r="D269" s="296"/>
      <c r="E269" s="304"/>
    </row>
    <row r="270" spans="1:5" ht="25.5" x14ac:dyDescent="0.2">
      <c r="A270" s="279" t="s">
        <v>186</v>
      </c>
      <c r="B270" s="94" t="s">
        <v>174</v>
      </c>
      <c r="C270" s="282">
        <f t="shared" ref="C270:D272" si="87">C271</f>
        <v>2680000</v>
      </c>
      <c r="D270" s="282">
        <f t="shared" si="87"/>
        <v>4295985.2300000004</v>
      </c>
      <c r="E270" s="160">
        <f t="shared" si="73"/>
        <v>160.2979563432836</v>
      </c>
    </row>
    <row r="271" spans="1:5" ht="12.75" hidden="1" customHeight="1" x14ac:dyDescent="0.2">
      <c r="A271" s="89">
        <v>3</v>
      </c>
      <c r="B271" s="100" t="s">
        <v>40</v>
      </c>
      <c r="C271" s="282">
        <f t="shared" si="87"/>
        <v>2680000</v>
      </c>
      <c r="D271" s="282">
        <f t="shared" si="87"/>
        <v>4295985.2300000004</v>
      </c>
      <c r="E271" s="160">
        <f t="shared" si="73"/>
        <v>160.2979563432836</v>
      </c>
    </row>
    <row r="272" spans="1:5" ht="12.75" customHeight="1" x14ac:dyDescent="0.2">
      <c r="A272" s="78">
        <v>36</v>
      </c>
      <c r="B272" s="131" t="s">
        <v>215</v>
      </c>
      <c r="C272" s="282">
        <f t="shared" si="87"/>
        <v>2680000</v>
      </c>
      <c r="D272" s="282">
        <f t="shared" si="87"/>
        <v>4295985.2300000004</v>
      </c>
      <c r="E272" s="160">
        <f t="shared" si="73"/>
        <v>160.2979563432836</v>
      </c>
    </row>
    <row r="273" spans="1:5" ht="12.75" customHeight="1" x14ac:dyDescent="0.2">
      <c r="A273" s="78">
        <v>363</v>
      </c>
      <c r="B273" s="95" t="s">
        <v>134</v>
      </c>
      <c r="C273" s="282">
        <f>C274</f>
        <v>2680000</v>
      </c>
      <c r="D273" s="282">
        <f>D274</f>
        <v>4295985.2300000004</v>
      </c>
      <c r="E273" s="160">
        <f t="shared" si="73"/>
        <v>160.2979563432836</v>
      </c>
    </row>
    <row r="274" spans="1:5" ht="12.75" customHeight="1" x14ac:dyDescent="0.2">
      <c r="A274" s="67">
        <v>3631</v>
      </c>
      <c r="B274" s="96" t="s">
        <v>178</v>
      </c>
      <c r="C274" s="227">
        <v>2680000</v>
      </c>
      <c r="D274" s="70">
        <v>4295985.2300000004</v>
      </c>
      <c r="E274" s="290">
        <f t="shared" si="73"/>
        <v>160.2979563432836</v>
      </c>
    </row>
    <row r="275" spans="1:5" ht="9" customHeight="1" x14ac:dyDescent="0.2">
      <c r="A275" s="87"/>
      <c r="B275" s="87"/>
    </row>
    <row r="276" spans="1:5" ht="25.5" customHeight="1" x14ac:dyDescent="0.2">
      <c r="A276" s="279" t="s">
        <v>195</v>
      </c>
      <c r="B276" s="93" t="s">
        <v>196</v>
      </c>
      <c r="C276" s="282">
        <f t="shared" ref="C276:D277" si="88">C277</f>
        <v>2765000</v>
      </c>
      <c r="D276" s="282">
        <f t="shared" si="88"/>
        <v>3191069.26</v>
      </c>
      <c r="E276" s="160">
        <f t="shared" si="73"/>
        <v>115.40937649186256</v>
      </c>
    </row>
    <row r="277" spans="1:5" ht="11.25" hidden="1" customHeight="1" x14ac:dyDescent="0.2">
      <c r="A277" s="89">
        <v>3</v>
      </c>
      <c r="B277" s="100" t="s">
        <v>40</v>
      </c>
      <c r="C277" s="282">
        <f t="shared" si="88"/>
        <v>2765000</v>
      </c>
      <c r="D277" s="282">
        <f t="shared" si="88"/>
        <v>3191069.26</v>
      </c>
      <c r="E277" s="160">
        <f t="shared" si="73"/>
        <v>115.40937649186256</v>
      </c>
    </row>
    <row r="278" spans="1:5" ht="12.75" customHeight="1" x14ac:dyDescent="0.2">
      <c r="A278" s="89">
        <v>32</v>
      </c>
      <c r="B278" s="98" t="s">
        <v>4</v>
      </c>
      <c r="C278" s="282">
        <f>C279+C281</f>
        <v>2765000</v>
      </c>
      <c r="D278" s="282">
        <f>D279+D281</f>
        <v>3191069.26</v>
      </c>
      <c r="E278" s="160">
        <f t="shared" si="73"/>
        <v>115.40937649186256</v>
      </c>
    </row>
    <row r="279" spans="1:5" ht="12" customHeight="1" x14ac:dyDescent="0.2">
      <c r="A279" s="78">
        <v>323</v>
      </c>
      <c r="B279" s="100" t="s">
        <v>12</v>
      </c>
      <c r="C279" s="282">
        <f t="shared" ref="C279:D279" si="89">C280</f>
        <v>2750000</v>
      </c>
      <c r="D279" s="282">
        <f t="shared" si="89"/>
        <v>3184695.65</v>
      </c>
      <c r="E279" s="160">
        <f t="shared" si="73"/>
        <v>115.80711454545454</v>
      </c>
    </row>
    <row r="280" spans="1:5" ht="13.5" customHeight="1" x14ac:dyDescent="0.2">
      <c r="A280" s="87">
        <v>3237</v>
      </c>
      <c r="B280" s="124" t="s">
        <v>14</v>
      </c>
      <c r="C280" s="227">
        <v>2750000</v>
      </c>
      <c r="D280" s="70">
        <v>3184695.65</v>
      </c>
      <c r="E280" s="290">
        <f t="shared" si="73"/>
        <v>115.80711454545454</v>
      </c>
    </row>
    <row r="281" spans="1:5" ht="13.5" customHeight="1" x14ac:dyDescent="0.2">
      <c r="A281" s="89">
        <v>34</v>
      </c>
      <c r="B281" s="98" t="s">
        <v>16</v>
      </c>
      <c r="C281" s="282">
        <f t="shared" ref="C281:D282" si="90">C282</f>
        <v>15000</v>
      </c>
      <c r="D281" s="282">
        <f t="shared" si="90"/>
        <v>6373.61</v>
      </c>
      <c r="E281" s="160">
        <f t="shared" si="73"/>
        <v>42.490733333333331</v>
      </c>
    </row>
    <row r="282" spans="1:5" ht="13.5" customHeight="1" x14ac:dyDescent="0.2">
      <c r="A282" s="89">
        <v>343</v>
      </c>
      <c r="B282" s="89" t="s">
        <v>64</v>
      </c>
      <c r="C282" s="282">
        <f t="shared" si="90"/>
        <v>15000</v>
      </c>
      <c r="D282" s="282">
        <f t="shared" si="90"/>
        <v>6373.61</v>
      </c>
      <c r="E282" s="160">
        <f t="shared" si="73"/>
        <v>42.490733333333331</v>
      </c>
    </row>
    <row r="283" spans="1:5" ht="13.5" customHeight="1" x14ac:dyDescent="0.2">
      <c r="A283" s="87">
        <v>3431</v>
      </c>
      <c r="B283" s="103" t="s">
        <v>65</v>
      </c>
      <c r="C283" s="227">
        <v>15000</v>
      </c>
      <c r="D283" s="70">
        <v>6373.61</v>
      </c>
      <c r="E283" s="290">
        <f t="shared" si="73"/>
        <v>42.490733333333331</v>
      </c>
    </row>
    <row r="284" spans="1:5" ht="7.5" customHeight="1" x14ac:dyDescent="0.2">
      <c r="A284" s="90"/>
      <c r="B284" s="102"/>
      <c r="C284" s="288"/>
      <c r="D284" s="288"/>
      <c r="E284" s="289"/>
    </row>
    <row r="285" spans="1:5" ht="12.75" customHeight="1" x14ac:dyDescent="0.2">
      <c r="A285" s="89" t="s">
        <v>220</v>
      </c>
      <c r="B285" s="93" t="s">
        <v>206</v>
      </c>
      <c r="C285" s="282">
        <f t="shared" ref="C285:D285" si="91">C286</f>
        <v>10500000</v>
      </c>
      <c r="D285" s="282">
        <f t="shared" si="91"/>
        <v>9704670.6099999994</v>
      </c>
      <c r="E285" s="160">
        <f t="shared" si="73"/>
        <v>92.425434380952382</v>
      </c>
    </row>
    <row r="286" spans="1:5" ht="12.75" hidden="1" customHeight="1" x14ac:dyDescent="0.2">
      <c r="A286" s="89">
        <v>3</v>
      </c>
      <c r="B286" s="100" t="s">
        <v>40</v>
      </c>
      <c r="C286" s="282">
        <f t="shared" ref="C286:D287" si="92">C287</f>
        <v>10500000</v>
      </c>
      <c r="D286" s="282">
        <f t="shared" si="92"/>
        <v>9704670.6099999994</v>
      </c>
      <c r="E286" s="160">
        <f t="shared" si="73"/>
        <v>92.425434380952382</v>
      </c>
    </row>
    <row r="287" spans="1:5" ht="12.75" customHeight="1" x14ac:dyDescent="0.2">
      <c r="A287" s="78">
        <v>36</v>
      </c>
      <c r="B287" s="131" t="s">
        <v>215</v>
      </c>
      <c r="C287" s="282">
        <f t="shared" si="92"/>
        <v>10500000</v>
      </c>
      <c r="D287" s="282">
        <f t="shared" si="92"/>
        <v>9704670.6099999994</v>
      </c>
      <c r="E287" s="160">
        <f t="shared" si="73"/>
        <v>92.425434380952382</v>
      </c>
    </row>
    <row r="288" spans="1:5" ht="12.75" customHeight="1" x14ac:dyDescent="0.2">
      <c r="A288" s="78">
        <v>363</v>
      </c>
      <c r="B288" s="95" t="s">
        <v>134</v>
      </c>
      <c r="C288" s="282">
        <f>C289+C304</f>
        <v>10500000</v>
      </c>
      <c r="D288" s="282">
        <f>D289+D304</f>
        <v>9704670.6099999994</v>
      </c>
      <c r="E288" s="160">
        <f t="shared" si="73"/>
        <v>92.425434380952382</v>
      </c>
    </row>
    <row r="289" spans="1:5" ht="12.75" customHeight="1" x14ac:dyDescent="0.2">
      <c r="A289" s="87">
        <v>3632</v>
      </c>
      <c r="B289" s="124" t="s">
        <v>135</v>
      </c>
      <c r="C289" s="227">
        <v>10500000</v>
      </c>
      <c r="D289" s="70">
        <v>9704670.6099999994</v>
      </c>
      <c r="E289" s="290">
        <f t="shared" ref="E289:E345" si="93">D289/C289*100</f>
        <v>92.425434380952382</v>
      </c>
    </row>
    <row r="290" spans="1:5" ht="12.75" customHeight="1" x14ac:dyDescent="0.2">
      <c r="A290" s="87"/>
      <c r="B290" s="124"/>
      <c r="C290" s="70"/>
      <c r="D290" s="70"/>
      <c r="E290" s="155"/>
    </row>
    <row r="291" spans="1:5" ht="12.75" customHeight="1" x14ac:dyDescent="0.2">
      <c r="A291" s="89" t="s">
        <v>242</v>
      </c>
      <c r="B291" s="137" t="s">
        <v>241</v>
      </c>
      <c r="C291" s="282">
        <f t="shared" ref="C291:D293" si="94">C292</f>
        <v>100000</v>
      </c>
      <c r="D291" s="282">
        <f t="shared" si="94"/>
        <v>0</v>
      </c>
      <c r="E291" s="160">
        <f t="shared" si="93"/>
        <v>0</v>
      </c>
    </row>
    <row r="292" spans="1:5" ht="12.75" hidden="1" customHeight="1" x14ac:dyDescent="0.2">
      <c r="A292" s="78">
        <v>3</v>
      </c>
      <c r="B292" s="100" t="s">
        <v>40</v>
      </c>
      <c r="C292" s="282">
        <f>C293</f>
        <v>100000</v>
      </c>
      <c r="D292" s="282">
        <f>D293</f>
        <v>0</v>
      </c>
      <c r="E292" s="160">
        <f t="shared" si="93"/>
        <v>0</v>
      </c>
    </row>
    <row r="293" spans="1:5" ht="12.75" customHeight="1" x14ac:dyDescent="0.2">
      <c r="A293" s="78">
        <v>35</v>
      </c>
      <c r="B293" s="98" t="s">
        <v>17</v>
      </c>
      <c r="C293" s="282">
        <f>C294</f>
        <v>100000</v>
      </c>
      <c r="D293" s="282">
        <f t="shared" si="94"/>
        <v>0</v>
      </c>
      <c r="E293" s="160">
        <f t="shared" si="93"/>
        <v>0</v>
      </c>
    </row>
    <row r="294" spans="1:5" ht="12.75" customHeight="1" x14ac:dyDescent="0.2">
      <c r="A294" s="78">
        <v>351</v>
      </c>
      <c r="B294" s="98" t="s">
        <v>0</v>
      </c>
      <c r="C294" s="282">
        <f t="shared" ref="C294:D294" si="95">C295</f>
        <v>100000</v>
      </c>
      <c r="D294" s="282">
        <f t="shared" si="95"/>
        <v>0</v>
      </c>
      <c r="E294" s="160">
        <f t="shared" si="93"/>
        <v>0</v>
      </c>
    </row>
    <row r="295" spans="1:5" ht="12.75" hidden="1" customHeight="1" x14ac:dyDescent="0.2">
      <c r="A295" s="87" t="s">
        <v>18</v>
      </c>
      <c r="B295" s="99" t="s">
        <v>0</v>
      </c>
      <c r="C295" s="227">
        <v>100000</v>
      </c>
      <c r="D295" s="70">
        <v>0</v>
      </c>
      <c r="E295" s="290">
        <f t="shared" si="93"/>
        <v>0</v>
      </c>
    </row>
    <row r="296" spans="1:5" ht="9" customHeight="1" x14ac:dyDescent="0.2">
      <c r="A296" s="87"/>
      <c r="B296" s="124"/>
      <c r="C296" s="70"/>
      <c r="D296" s="70"/>
      <c r="E296" s="155"/>
    </row>
    <row r="297" spans="1:5" ht="25.5" x14ac:dyDescent="0.2">
      <c r="A297" s="279" t="s">
        <v>222</v>
      </c>
      <c r="B297" s="93" t="s">
        <v>216</v>
      </c>
      <c r="C297" s="282">
        <f>C298</f>
        <v>6330000</v>
      </c>
      <c r="D297" s="282">
        <f t="shared" ref="C297:D298" si="96">D298</f>
        <v>6073966.3300000001</v>
      </c>
      <c r="E297" s="160">
        <f t="shared" si="93"/>
        <v>95.955234281200632</v>
      </c>
    </row>
    <row r="298" spans="1:5" ht="12.75" hidden="1" customHeight="1" x14ac:dyDescent="0.2">
      <c r="A298" s="89">
        <v>3</v>
      </c>
      <c r="B298" s="100" t="s">
        <v>40</v>
      </c>
      <c r="C298" s="282">
        <f t="shared" si="96"/>
        <v>6330000</v>
      </c>
      <c r="D298" s="282">
        <f t="shared" si="96"/>
        <v>6073966.3300000001</v>
      </c>
      <c r="E298" s="160">
        <f t="shared" si="93"/>
        <v>95.955234281200632</v>
      </c>
    </row>
    <row r="299" spans="1:5" ht="12.75" customHeight="1" x14ac:dyDescent="0.2">
      <c r="A299" s="89">
        <v>32</v>
      </c>
      <c r="B299" s="98" t="s">
        <v>4</v>
      </c>
      <c r="C299" s="282">
        <f>C300+C302</f>
        <v>6330000</v>
      </c>
      <c r="D299" s="282">
        <f>D300+D302</f>
        <v>6073966.3300000001</v>
      </c>
      <c r="E299" s="160">
        <f t="shared" si="93"/>
        <v>95.955234281200632</v>
      </c>
    </row>
    <row r="300" spans="1:5" ht="12.75" customHeight="1" x14ac:dyDescent="0.2">
      <c r="A300" s="78">
        <v>323</v>
      </c>
      <c r="B300" s="100" t="s">
        <v>12</v>
      </c>
      <c r="C300" s="282">
        <f>C301</f>
        <v>6326000</v>
      </c>
      <c r="D300" s="282">
        <f>D301</f>
        <v>6070100.3300000001</v>
      </c>
      <c r="E300" s="160">
        <f t="shared" si="93"/>
        <v>95.954794973126781</v>
      </c>
    </row>
    <row r="301" spans="1:5" ht="12.75" customHeight="1" x14ac:dyDescent="0.2">
      <c r="A301" s="87">
        <v>3233</v>
      </c>
      <c r="B301" s="91" t="s">
        <v>52</v>
      </c>
      <c r="C301" s="227">
        <v>6326000</v>
      </c>
      <c r="D301" s="70">
        <v>6070100.3300000001</v>
      </c>
      <c r="E301" s="290">
        <f t="shared" si="93"/>
        <v>95.954794973126781</v>
      </c>
    </row>
    <row r="302" spans="1:5" ht="12.75" customHeight="1" x14ac:dyDescent="0.2">
      <c r="A302" s="78">
        <v>329</v>
      </c>
      <c r="B302" s="89" t="s">
        <v>57</v>
      </c>
      <c r="C302" s="282">
        <f>C303</f>
        <v>4000</v>
      </c>
      <c r="D302" s="282">
        <f>D303</f>
        <v>3866</v>
      </c>
      <c r="E302" s="160">
        <f t="shared" si="93"/>
        <v>96.65</v>
      </c>
    </row>
    <row r="303" spans="1:5" ht="12.75" customHeight="1" x14ac:dyDescent="0.2">
      <c r="A303" s="67">
        <v>3293</v>
      </c>
      <c r="B303" s="102" t="s">
        <v>59</v>
      </c>
      <c r="C303" s="227">
        <v>4000</v>
      </c>
      <c r="D303" s="70">
        <v>3866</v>
      </c>
      <c r="E303" s="290">
        <f t="shared" si="93"/>
        <v>96.65</v>
      </c>
    </row>
    <row r="304" spans="1:5" ht="12.75" customHeight="1" x14ac:dyDescent="0.2">
      <c r="A304" s="87"/>
      <c r="B304" s="87"/>
    </row>
    <row r="305" spans="1:5" ht="20.25" customHeight="1" x14ac:dyDescent="0.2">
      <c r="A305" s="280">
        <v>102</v>
      </c>
      <c r="B305" s="281" t="s">
        <v>76</v>
      </c>
      <c r="C305" s="282">
        <f>C307+C325+C343+C360+C378+C395+C415+C454+C467+C481+C421+C427+C433+C439+C445</f>
        <v>504713000</v>
      </c>
      <c r="D305" s="282">
        <f>D307+D325+D343+D360+D378+D395+D415+D454+D467+D481+D421+D427+D433+D439+D445</f>
        <v>535661123.61000001</v>
      </c>
      <c r="E305" s="160">
        <f t="shared" si="93"/>
        <v>106.1318261289089</v>
      </c>
    </row>
    <row r="306" spans="1:5" ht="12.75" customHeight="1" x14ac:dyDescent="0.2">
      <c r="A306" s="89"/>
      <c r="B306" s="137"/>
      <c r="C306" s="282"/>
      <c r="D306" s="282"/>
      <c r="E306" s="160"/>
    </row>
    <row r="307" spans="1:5" s="130" customFormat="1" ht="12.75" customHeight="1" x14ac:dyDescent="0.2">
      <c r="A307" s="89" t="s">
        <v>102</v>
      </c>
      <c r="B307" s="137" t="s">
        <v>118</v>
      </c>
      <c r="C307" s="282">
        <f>C308</f>
        <v>45257000</v>
      </c>
      <c r="D307" s="282">
        <f>D308</f>
        <v>44565497.369999997</v>
      </c>
      <c r="E307" s="160">
        <f t="shared" si="93"/>
        <v>98.472053759639394</v>
      </c>
    </row>
    <row r="308" spans="1:5" s="130" customFormat="1" ht="12.75" hidden="1" customHeight="1" x14ac:dyDescent="0.2">
      <c r="A308" s="89">
        <v>3</v>
      </c>
      <c r="B308" s="100" t="s">
        <v>40</v>
      </c>
      <c r="C308" s="282">
        <f>C309+C315+C319</f>
        <v>45257000</v>
      </c>
      <c r="D308" s="282">
        <f>D309+D315+D319</f>
        <v>44565497.369999997</v>
      </c>
      <c r="E308" s="160">
        <f t="shared" si="93"/>
        <v>98.472053759639394</v>
      </c>
    </row>
    <row r="309" spans="1:5" s="130" customFormat="1" ht="12.75" customHeight="1" x14ac:dyDescent="0.2">
      <c r="A309" s="89">
        <v>35</v>
      </c>
      <c r="B309" s="98" t="s">
        <v>17</v>
      </c>
      <c r="C309" s="282">
        <f>C310+C312</f>
        <v>7332000</v>
      </c>
      <c r="D309" s="282">
        <f>D310+D312</f>
        <v>6742408.5899999999</v>
      </c>
      <c r="E309" s="160">
        <f t="shared" si="93"/>
        <v>91.958655073649751</v>
      </c>
    </row>
    <row r="310" spans="1:5" s="130" customFormat="1" ht="12.75" customHeight="1" x14ac:dyDescent="0.2">
      <c r="A310" s="78">
        <v>351</v>
      </c>
      <c r="B310" s="98" t="s">
        <v>0</v>
      </c>
      <c r="C310" s="282">
        <f t="shared" ref="C310:D310" si="97">C311</f>
        <v>1282000</v>
      </c>
      <c r="D310" s="282">
        <f t="shared" si="97"/>
        <v>908816.87</v>
      </c>
      <c r="E310" s="160">
        <f t="shared" si="93"/>
        <v>70.89055148205928</v>
      </c>
    </row>
    <row r="311" spans="1:5" s="130" customFormat="1" ht="12.75" customHeight="1" x14ac:dyDescent="0.2">
      <c r="A311" s="87" t="s">
        <v>18</v>
      </c>
      <c r="B311" s="99" t="s">
        <v>0</v>
      </c>
      <c r="C311" s="227">
        <v>1282000</v>
      </c>
      <c r="D311" s="70">
        <v>908816.87</v>
      </c>
      <c r="E311" s="290">
        <f t="shared" si="93"/>
        <v>70.89055148205928</v>
      </c>
    </row>
    <row r="312" spans="1:5" s="130" customFormat="1" ht="25.5" customHeight="1" x14ac:dyDescent="0.2">
      <c r="A312" s="78">
        <v>352</v>
      </c>
      <c r="B312" s="106" t="s">
        <v>147</v>
      </c>
      <c r="C312" s="282">
        <f>C313+C314</f>
        <v>6050000</v>
      </c>
      <c r="D312" s="282">
        <f>D313+D314</f>
        <v>5833591.7199999997</v>
      </c>
      <c r="E312" s="160">
        <f t="shared" si="93"/>
        <v>96.423003636363632</v>
      </c>
    </row>
    <row r="313" spans="1:5" ht="12.75" customHeight="1" x14ac:dyDescent="0.2">
      <c r="A313" s="87">
        <v>3522</v>
      </c>
      <c r="B313" s="124" t="s">
        <v>2</v>
      </c>
      <c r="C313" s="227">
        <v>6000000</v>
      </c>
      <c r="D313" s="70">
        <v>5833591.7199999997</v>
      </c>
      <c r="E313" s="290">
        <f t="shared" si="93"/>
        <v>97.226528666666667</v>
      </c>
    </row>
    <row r="314" spans="1:5" ht="12.75" hidden="1" customHeight="1" x14ac:dyDescent="0.2">
      <c r="A314" s="87">
        <v>3523</v>
      </c>
      <c r="B314" s="99" t="s">
        <v>133</v>
      </c>
      <c r="C314" s="227">
        <v>50000</v>
      </c>
      <c r="D314" s="70">
        <v>0</v>
      </c>
      <c r="E314" s="290">
        <f t="shared" si="93"/>
        <v>0</v>
      </c>
    </row>
    <row r="315" spans="1:5" s="130" customFormat="1" ht="12.75" customHeight="1" x14ac:dyDescent="0.2">
      <c r="A315" s="78">
        <v>36</v>
      </c>
      <c r="B315" s="131" t="s">
        <v>215</v>
      </c>
      <c r="C315" s="282">
        <f t="shared" ref="C315:D315" si="98">C316</f>
        <v>22120000</v>
      </c>
      <c r="D315" s="282">
        <f t="shared" si="98"/>
        <v>22079285.18</v>
      </c>
      <c r="E315" s="160">
        <f t="shared" si="93"/>
        <v>99.815936618444852</v>
      </c>
    </row>
    <row r="316" spans="1:5" s="130" customFormat="1" ht="12.75" customHeight="1" x14ac:dyDescent="0.2">
      <c r="A316" s="78">
        <v>363</v>
      </c>
      <c r="B316" s="95" t="s">
        <v>134</v>
      </c>
      <c r="C316" s="282">
        <f t="shared" ref="C316:D316" si="99">C317+C318</f>
        <v>22120000</v>
      </c>
      <c r="D316" s="282">
        <f t="shared" si="99"/>
        <v>22079285.18</v>
      </c>
      <c r="E316" s="160">
        <f t="shared" si="93"/>
        <v>99.815936618444852</v>
      </c>
    </row>
    <row r="317" spans="1:5" s="130" customFormat="1" ht="12.75" customHeight="1" x14ac:dyDescent="0.2">
      <c r="A317" s="67">
        <v>3631</v>
      </c>
      <c r="B317" s="96" t="s">
        <v>178</v>
      </c>
      <c r="C317" s="227">
        <v>120000</v>
      </c>
      <c r="D317" s="70">
        <v>85126.6</v>
      </c>
      <c r="E317" s="290">
        <f t="shared" si="93"/>
        <v>70.938833333333335</v>
      </c>
    </row>
    <row r="318" spans="1:5" ht="12.75" customHeight="1" x14ac:dyDescent="0.2">
      <c r="A318" s="87">
        <v>3632</v>
      </c>
      <c r="B318" s="124" t="s">
        <v>135</v>
      </c>
      <c r="C318" s="227">
        <v>22000000</v>
      </c>
      <c r="D318" s="70">
        <v>21994158.579999998</v>
      </c>
      <c r="E318" s="290">
        <f t="shared" si="93"/>
        <v>99.973448090909073</v>
      </c>
    </row>
    <row r="319" spans="1:5" ht="12.75" customHeight="1" x14ac:dyDescent="0.2">
      <c r="A319" s="78">
        <v>38</v>
      </c>
      <c r="B319" s="104" t="s">
        <v>60</v>
      </c>
      <c r="C319" s="282">
        <f>C320+C322</f>
        <v>15805000</v>
      </c>
      <c r="D319" s="282">
        <f>D320+D322</f>
        <v>15743803.6</v>
      </c>
      <c r="E319" s="160">
        <f t="shared" si="93"/>
        <v>99.612803543182537</v>
      </c>
    </row>
    <row r="320" spans="1:5" ht="12.75" customHeight="1" x14ac:dyDescent="0.2">
      <c r="A320" s="78">
        <v>381</v>
      </c>
      <c r="B320" s="104" t="s">
        <v>39</v>
      </c>
      <c r="C320" s="282">
        <f>C321</f>
        <v>5000</v>
      </c>
      <c r="D320" s="282">
        <f>D321</f>
        <v>5000</v>
      </c>
      <c r="E320" s="160">
        <f t="shared" si="93"/>
        <v>100</v>
      </c>
    </row>
    <row r="321" spans="1:5" ht="12.75" customHeight="1" x14ac:dyDescent="0.2">
      <c r="A321" s="87">
        <v>3811</v>
      </c>
      <c r="B321" s="124" t="s">
        <v>20</v>
      </c>
      <c r="C321" s="227">
        <v>5000</v>
      </c>
      <c r="D321" s="70">
        <v>5000</v>
      </c>
      <c r="E321" s="290">
        <f t="shared" si="93"/>
        <v>100</v>
      </c>
    </row>
    <row r="322" spans="1:5" ht="12.75" customHeight="1" x14ac:dyDescent="0.2">
      <c r="A322" s="89">
        <v>382</v>
      </c>
      <c r="B322" s="104" t="s">
        <v>85</v>
      </c>
      <c r="C322" s="282">
        <f t="shared" ref="C322:D322" si="100">C323</f>
        <v>15800000</v>
      </c>
      <c r="D322" s="282">
        <f t="shared" si="100"/>
        <v>15738803.6</v>
      </c>
      <c r="E322" s="160">
        <f t="shared" si="93"/>
        <v>99.612681012658228</v>
      </c>
    </row>
    <row r="323" spans="1:5" ht="14.25" customHeight="1" x14ac:dyDescent="0.2">
      <c r="A323" s="87">
        <v>3822</v>
      </c>
      <c r="B323" s="124" t="s">
        <v>84</v>
      </c>
      <c r="C323" s="227">
        <v>15800000</v>
      </c>
      <c r="D323" s="70">
        <v>15738803.6</v>
      </c>
      <c r="E323" s="290">
        <f t="shared" si="93"/>
        <v>99.612681012658228</v>
      </c>
    </row>
    <row r="324" spans="1:5" ht="12.75" customHeight="1" x14ac:dyDescent="0.2">
      <c r="A324" s="87"/>
      <c r="B324" s="99"/>
      <c r="C324" s="70"/>
      <c r="D324" s="70"/>
      <c r="E324" s="155"/>
    </row>
    <row r="325" spans="1:5" s="130" customFormat="1" ht="25.5" customHeight="1" x14ac:dyDescent="0.2">
      <c r="A325" s="279" t="s">
        <v>103</v>
      </c>
      <c r="B325" s="93" t="s">
        <v>219</v>
      </c>
      <c r="C325" s="282">
        <f t="shared" ref="C325:D325" si="101">C326</f>
        <v>7797000</v>
      </c>
      <c r="D325" s="282">
        <f t="shared" si="101"/>
        <v>7107366.9499999993</v>
      </c>
      <c r="E325" s="160">
        <f t="shared" si="93"/>
        <v>91.15514877516992</v>
      </c>
    </row>
    <row r="326" spans="1:5" s="130" customFormat="1" ht="12.75" hidden="1" customHeight="1" x14ac:dyDescent="0.2">
      <c r="A326" s="78">
        <v>3</v>
      </c>
      <c r="B326" s="100" t="s">
        <v>40</v>
      </c>
      <c r="C326" s="282">
        <f t="shared" ref="C326:D326" si="102">C327+C333+C337</f>
        <v>7797000</v>
      </c>
      <c r="D326" s="282">
        <f t="shared" si="102"/>
        <v>7107366.9499999993</v>
      </c>
      <c r="E326" s="160">
        <f t="shared" si="93"/>
        <v>91.15514877516992</v>
      </c>
    </row>
    <row r="327" spans="1:5" s="130" customFormat="1" ht="12.75" customHeight="1" x14ac:dyDescent="0.2">
      <c r="A327" s="78">
        <v>35</v>
      </c>
      <c r="B327" s="98" t="s">
        <v>17</v>
      </c>
      <c r="C327" s="282">
        <f t="shared" ref="C327:D327" si="103">C328+C330</f>
        <v>2165000</v>
      </c>
      <c r="D327" s="282">
        <f t="shared" si="103"/>
        <v>1610216.0799999998</v>
      </c>
      <c r="E327" s="160">
        <f t="shared" si="93"/>
        <v>74.374876674364884</v>
      </c>
    </row>
    <row r="328" spans="1:5" s="130" customFormat="1" ht="12.75" customHeight="1" x14ac:dyDescent="0.2">
      <c r="A328" s="78">
        <v>351</v>
      </c>
      <c r="B328" s="98" t="s">
        <v>0</v>
      </c>
      <c r="C328" s="282">
        <f t="shared" ref="C328:D328" si="104">C329</f>
        <v>115000</v>
      </c>
      <c r="D328" s="282">
        <f t="shared" si="104"/>
        <v>113334.17</v>
      </c>
      <c r="E328" s="160">
        <f t="shared" si="93"/>
        <v>98.551452173913049</v>
      </c>
    </row>
    <row r="329" spans="1:5" ht="12.75" customHeight="1" x14ac:dyDescent="0.2">
      <c r="A329" s="87" t="s">
        <v>18</v>
      </c>
      <c r="B329" s="99" t="s">
        <v>0</v>
      </c>
      <c r="C329" s="227">
        <v>115000</v>
      </c>
      <c r="D329" s="70">
        <v>113334.17</v>
      </c>
      <c r="E329" s="290">
        <f t="shared" si="93"/>
        <v>98.551452173913049</v>
      </c>
    </row>
    <row r="330" spans="1:5" s="130" customFormat="1" ht="25.5" customHeight="1" x14ac:dyDescent="0.2">
      <c r="A330" s="78">
        <v>352</v>
      </c>
      <c r="B330" s="106" t="s">
        <v>147</v>
      </c>
      <c r="C330" s="282">
        <f>C331+C332</f>
        <v>2050000</v>
      </c>
      <c r="D330" s="282">
        <f>D331+D332</f>
        <v>1496881.91</v>
      </c>
      <c r="E330" s="160">
        <f t="shared" si="93"/>
        <v>73.018629756097553</v>
      </c>
    </row>
    <row r="331" spans="1:5" ht="12.75" customHeight="1" x14ac:dyDescent="0.2">
      <c r="A331" s="87">
        <v>3522</v>
      </c>
      <c r="B331" s="124" t="s">
        <v>2</v>
      </c>
      <c r="C331" s="227">
        <v>2000000</v>
      </c>
      <c r="D331" s="70">
        <v>1496881.91</v>
      </c>
      <c r="E331" s="290">
        <f t="shared" si="93"/>
        <v>74.844095499999995</v>
      </c>
    </row>
    <row r="332" spans="1:5" ht="12.75" hidden="1" customHeight="1" x14ac:dyDescent="0.2">
      <c r="A332" s="87">
        <v>3523</v>
      </c>
      <c r="B332" s="99" t="s">
        <v>133</v>
      </c>
      <c r="C332" s="227">
        <v>50000</v>
      </c>
      <c r="D332" s="70">
        <v>0</v>
      </c>
      <c r="E332" s="290">
        <f t="shared" si="93"/>
        <v>0</v>
      </c>
    </row>
    <row r="333" spans="1:5" s="130" customFormat="1" ht="12.75" customHeight="1" x14ac:dyDescent="0.2">
      <c r="A333" s="78">
        <v>36</v>
      </c>
      <c r="B333" s="131" t="s">
        <v>215</v>
      </c>
      <c r="C333" s="282">
        <f t="shared" ref="C333:D333" si="105">C334</f>
        <v>3820000</v>
      </c>
      <c r="D333" s="282">
        <f t="shared" si="105"/>
        <v>3735751.68</v>
      </c>
      <c r="E333" s="160">
        <f t="shared" si="93"/>
        <v>97.794546596858652</v>
      </c>
    </row>
    <row r="334" spans="1:5" s="130" customFormat="1" ht="12.75" customHeight="1" x14ac:dyDescent="0.2">
      <c r="A334" s="78">
        <v>363</v>
      </c>
      <c r="B334" s="95" t="s">
        <v>134</v>
      </c>
      <c r="C334" s="282">
        <f t="shared" ref="C334:D334" si="106">C335+C336</f>
        <v>3820000</v>
      </c>
      <c r="D334" s="282">
        <f t="shared" si="106"/>
        <v>3735751.68</v>
      </c>
      <c r="E334" s="160">
        <f t="shared" si="93"/>
        <v>97.794546596858652</v>
      </c>
    </row>
    <row r="335" spans="1:5" s="130" customFormat="1" ht="12.75" customHeight="1" x14ac:dyDescent="0.2">
      <c r="A335" s="67">
        <v>3631</v>
      </c>
      <c r="B335" s="96" t="s">
        <v>178</v>
      </c>
      <c r="C335" s="227">
        <v>20000</v>
      </c>
      <c r="D335" s="70">
        <v>16386.560000000001</v>
      </c>
      <c r="E335" s="290">
        <f t="shared" si="93"/>
        <v>81.9328</v>
      </c>
    </row>
    <row r="336" spans="1:5" ht="12.75" customHeight="1" x14ac:dyDescent="0.2">
      <c r="A336" s="87">
        <v>3632</v>
      </c>
      <c r="B336" s="124" t="s">
        <v>135</v>
      </c>
      <c r="C336" s="227">
        <v>3800000</v>
      </c>
      <c r="D336" s="70">
        <v>3719365.12</v>
      </c>
      <c r="E336" s="290">
        <f t="shared" si="93"/>
        <v>97.878029473684208</v>
      </c>
    </row>
    <row r="337" spans="1:5" s="130" customFormat="1" ht="12.75" customHeight="1" x14ac:dyDescent="0.2">
      <c r="A337" s="78">
        <v>38</v>
      </c>
      <c r="B337" s="104" t="s">
        <v>60</v>
      </c>
      <c r="C337" s="282">
        <f t="shared" ref="C337:D337" si="107">C338+C340</f>
        <v>1812000</v>
      </c>
      <c r="D337" s="282">
        <f t="shared" si="107"/>
        <v>1761399.19</v>
      </c>
      <c r="E337" s="160">
        <f t="shared" si="93"/>
        <v>97.207460816777029</v>
      </c>
    </row>
    <row r="338" spans="1:5" s="130" customFormat="1" ht="12.75" customHeight="1" x14ac:dyDescent="0.2">
      <c r="A338" s="78">
        <v>381</v>
      </c>
      <c r="B338" s="104" t="s">
        <v>39</v>
      </c>
      <c r="C338" s="282">
        <f t="shared" ref="C338:D338" si="108">C339</f>
        <v>12000</v>
      </c>
      <c r="D338" s="282">
        <f t="shared" si="108"/>
        <v>11700</v>
      </c>
      <c r="E338" s="160">
        <f t="shared" si="93"/>
        <v>97.5</v>
      </c>
    </row>
    <row r="339" spans="1:5" ht="12.75" customHeight="1" x14ac:dyDescent="0.2">
      <c r="A339" s="87">
        <v>3811</v>
      </c>
      <c r="B339" s="124" t="s">
        <v>20</v>
      </c>
      <c r="C339" s="227">
        <v>12000</v>
      </c>
      <c r="D339" s="70">
        <v>11700</v>
      </c>
      <c r="E339" s="290">
        <f t="shared" si="93"/>
        <v>97.5</v>
      </c>
    </row>
    <row r="340" spans="1:5" ht="12.75" customHeight="1" x14ac:dyDescent="0.2">
      <c r="A340" s="89">
        <v>382</v>
      </c>
      <c r="B340" s="104" t="s">
        <v>85</v>
      </c>
      <c r="C340" s="282">
        <f t="shared" ref="C340:D340" si="109">C341</f>
        <v>1800000</v>
      </c>
      <c r="D340" s="282">
        <f t="shared" si="109"/>
        <v>1749699.19</v>
      </c>
      <c r="E340" s="160">
        <f t="shared" si="93"/>
        <v>97.205510555555549</v>
      </c>
    </row>
    <row r="341" spans="1:5" ht="12.75" customHeight="1" x14ac:dyDescent="0.2">
      <c r="A341" s="87">
        <v>3822</v>
      </c>
      <c r="B341" s="124" t="s">
        <v>84</v>
      </c>
      <c r="C341" s="227">
        <v>1800000</v>
      </c>
      <c r="D341" s="70">
        <v>1749699.19</v>
      </c>
      <c r="E341" s="290">
        <f t="shared" si="93"/>
        <v>97.205510555555549</v>
      </c>
    </row>
    <row r="342" spans="1:5" ht="9" customHeight="1" x14ac:dyDescent="0.2">
      <c r="A342" s="87"/>
      <c r="B342" s="124"/>
      <c r="C342" s="70"/>
      <c r="D342" s="70"/>
      <c r="E342" s="155"/>
    </row>
    <row r="343" spans="1:5" s="130" customFormat="1" ht="25.5" customHeight="1" x14ac:dyDescent="0.2">
      <c r="A343" s="279" t="s">
        <v>104</v>
      </c>
      <c r="B343" s="93" t="s">
        <v>119</v>
      </c>
      <c r="C343" s="282">
        <f>C344+C355</f>
        <v>19151000</v>
      </c>
      <c r="D343" s="282">
        <f>D344+D355</f>
        <v>27285509.989999998</v>
      </c>
      <c r="E343" s="160">
        <f t="shared" si="93"/>
        <v>142.47564090648007</v>
      </c>
    </row>
    <row r="344" spans="1:5" s="130" customFormat="1" ht="12.75" hidden="1" customHeight="1" x14ac:dyDescent="0.2">
      <c r="A344" s="89">
        <v>3</v>
      </c>
      <c r="B344" s="100" t="s">
        <v>40</v>
      </c>
      <c r="C344" s="282">
        <f t="shared" ref="C344:D344" si="110">C345+C349+C352</f>
        <v>11891000</v>
      </c>
      <c r="D344" s="282">
        <f t="shared" si="110"/>
        <v>20847024.579999998</v>
      </c>
      <c r="E344" s="160">
        <f t="shared" si="93"/>
        <v>175.31767370280042</v>
      </c>
    </row>
    <row r="345" spans="1:5" s="130" customFormat="1" ht="12.75" customHeight="1" x14ac:dyDescent="0.2">
      <c r="A345" s="78">
        <v>35</v>
      </c>
      <c r="B345" s="98" t="s">
        <v>17</v>
      </c>
      <c r="C345" s="282">
        <f t="shared" ref="C345:D345" si="111">C346</f>
        <v>6075000</v>
      </c>
      <c r="D345" s="282">
        <f t="shared" si="111"/>
        <v>6192606.7999999998</v>
      </c>
      <c r="E345" s="160">
        <f t="shared" si="93"/>
        <v>101.93591440329217</v>
      </c>
    </row>
    <row r="346" spans="1:5" s="130" customFormat="1" ht="25.5" customHeight="1" x14ac:dyDescent="0.2">
      <c r="A346" s="78">
        <v>352</v>
      </c>
      <c r="B346" s="106" t="s">
        <v>147</v>
      </c>
      <c r="C346" s="282">
        <f t="shared" ref="C346:D346" si="112">C347+C348</f>
        <v>6075000</v>
      </c>
      <c r="D346" s="282">
        <f t="shared" si="112"/>
        <v>6192606.7999999998</v>
      </c>
      <c r="E346" s="160">
        <f t="shared" ref="E346:E407" si="113">D346/C346*100</f>
        <v>101.93591440329217</v>
      </c>
    </row>
    <row r="347" spans="1:5" ht="12.75" customHeight="1" x14ac:dyDescent="0.2">
      <c r="A347" s="87">
        <v>3522</v>
      </c>
      <c r="B347" s="124" t="s">
        <v>2</v>
      </c>
      <c r="C347" s="227">
        <v>6075000</v>
      </c>
      <c r="D347" s="70">
        <v>6155773.5999999996</v>
      </c>
      <c r="E347" s="290">
        <f t="shared" si="113"/>
        <v>101.32960658436214</v>
      </c>
    </row>
    <row r="348" spans="1:5" ht="12.75" customHeight="1" x14ac:dyDescent="0.2">
      <c r="A348" s="87">
        <v>3523</v>
      </c>
      <c r="B348" s="124" t="s">
        <v>235</v>
      </c>
      <c r="C348" s="227">
        <v>0</v>
      </c>
      <c r="D348" s="70">
        <v>36833.199999999997</v>
      </c>
      <c r="E348" s="300" t="s">
        <v>203</v>
      </c>
    </row>
    <row r="349" spans="1:5" s="130" customFormat="1" ht="12.75" customHeight="1" x14ac:dyDescent="0.2">
      <c r="A349" s="78">
        <v>36</v>
      </c>
      <c r="B349" s="131" t="s">
        <v>215</v>
      </c>
      <c r="C349" s="282">
        <f t="shared" ref="C349:D350" si="114">C350</f>
        <v>5800000</v>
      </c>
      <c r="D349" s="282">
        <f t="shared" si="114"/>
        <v>14428864.689999999</v>
      </c>
      <c r="E349" s="160">
        <f t="shared" si="113"/>
        <v>248.77352913793104</v>
      </c>
    </row>
    <row r="350" spans="1:5" s="130" customFormat="1" ht="12.75" customHeight="1" x14ac:dyDescent="0.2">
      <c r="A350" s="78">
        <v>363</v>
      </c>
      <c r="B350" s="95" t="s">
        <v>134</v>
      </c>
      <c r="C350" s="282">
        <f t="shared" si="114"/>
        <v>5800000</v>
      </c>
      <c r="D350" s="282">
        <f t="shared" si="114"/>
        <v>14428864.689999999</v>
      </c>
      <c r="E350" s="160">
        <f t="shared" si="113"/>
        <v>248.77352913793104</v>
      </c>
    </row>
    <row r="351" spans="1:5" ht="12.75" customHeight="1" x14ac:dyDescent="0.2">
      <c r="A351" s="87">
        <v>3632</v>
      </c>
      <c r="B351" s="124" t="s">
        <v>135</v>
      </c>
      <c r="C351" s="227">
        <v>5800000</v>
      </c>
      <c r="D351" s="70">
        <v>14428864.689999999</v>
      </c>
      <c r="E351" s="290">
        <f t="shared" si="113"/>
        <v>248.77352913793104</v>
      </c>
    </row>
    <row r="352" spans="1:5" s="130" customFormat="1" ht="12" customHeight="1" x14ac:dyDescent="0.2">
      <c r="A352" s="78">
        <v>38</v>
      </c>
      <c r="B352" s="104" t="s">
        <v>60</v>
      </c>
      <c r="C352" s="282">
        <f>C353</f>
        <v>16000</v>
      </c>
      <c r="D352" s="282">
        <f>D353</f>
        <v>225553.09</v>
      </c>
      <c r="E352" s="160">
        <f t="shared" si="113"/>
        <v>1409.7068125000001</v>
      </c>
    </row>
    <row r="353" spans="1:5" s="130" customFormat="1" ht="12" customHeight="1" x14ac:dyDescent="0.2">
      <c r="A353" s="78">
        <v>382</v>
      </c>
      <c r="B353" s="104" t="s">
        <v>85</v>
      </c>
      <c r="C353" s="282">
        <f>C354</f>
        <v>16000</v>
      </c>
      <c r="D353" s="282">
        <f>D354</f>
        <v>225553.09</v>
      </c>
      <c r="E353" s="160">
        <f t="shared" si="113"/>
        <v>1409.7068125000001</v>
      </c>
    </row>
    <row r="354" spans="1:5" ht="12.75" customHeight="1" x14ac:dyDescent="0.2">
      <c r="A354" s="87">
        <v>3822</v>
      </c>
      <c r="B354" s="124" t="s">
        <v>84</v>
      </c>
      <c r="C354" s="227">
        <v>16000</v>
      </c>
      <c r="D354" s="70">
        <v>225553.09</v>
      </c>
      <c r="E354" s="300" t="s">
        <v>203</v>
      </c>
    </row>
    <row r="355" spans="1:5" s="130" customFormat="1" ht="12.75" hidden="1" customHeight="1" x14ac:dyDescent="0.2">
      <c r="A355" s="78">
        <v>5</v>
      </c>
      <c r="B355" s="132" t="s">
        <v>30</v>
      </c>
      <c r="C355" s="282">
        <f t="shared" ref="C355:D357" si="115">C356</f>
        <v>7260000</v>
      </c>
      <c r="D355" s="282">
        <f t="shared" si="115"/>
        <v>6438485.4100000001</v>
      </c>
      <c r="E355" s="160">
        <f t="shared" si="113"/>
        <v>88.684372038567489</v>
      </c>
    </row>
    <row r="356" spans="1:5" s="130" customFormat="1" ht="12.75" customHeight="1" x14ac:dyDescent="0.2">
      <c r="A356" s="78">
        <v>51</v>
      </c>
      <c r="B356" s="133" t="s">
        <v>31</v>
      </c>
      <c r="C356" s="282">
        <f t="shared" si="115"/>
        <v>7260000</v>
      </c>
      <c r="D356" s="282">
        <f t="shared" si="115"/>
        <v>6438485.4100000001</v>
      </c>
      <c r="E356" s="160">
        <f t="shared" si="113"/>
        <v>88.684372038567489</v>
      </c>
    </row>
    <row r="357" spans="1:5" s="130" customFormat="1" ht="25.5" customHeight="1" x14ac:dyDescent="0.2">
      <c r="A357" s="78">
        <v>516</v>
      </c>
      <c r="B357" s="94" t="s">
        <v>138</v>
      </c>
      <c r="C357" s="282">
        <f t="shared" si="115"/>
        <v>7260000</v>
      </c>
      <c r="D357" s="282">
        <f t="shared" si="115"/>
        <v>6438485.4100000001</v>
      </c>
      <c r="E357" s="160">
        <f t="shared" si="113"/>
        <v>88.684372038567489</v>
      </c>
    </row>
    <row r="358" spans="1:5" ht="12.75" customHeight="1" x14ac:dyDescent="0.2">
      <c r="A358" s="87">
        <v>5163</v>
      </c>
      <c r="B358" s="97" t="s">
        <v>139</v>
      </c>
      <c r="C358" s="227">
        <v>7260000</v>
      </c>
      <c r="D358" s="70">
        <v>6438485.4100000001</v>
      </c>
      <c r="E358" s="290">
        <f t="shared" si="113"/>
        <v>88.684372038567489</v>
      </c>
    </row>
    <row r="359" spans="1:5" ht="9" customHeight="1" x14ac:dyDescent="0.2">
      <c r="A359" s="87"/>
      <c r="B359" s="97"/>
      <c r="C359" s="70"/>
      <c r="D359" s="70"/>
      <c r="E359" s="155"/>
    </row>
    <row r="360" spans="1:5" s="130" customFormat="1" ht="12.75" customHeight="1" x14ac:dyDescent="0.2">
      <c r="A360" s="89" t="s">
        <v>105</v>
      </c>
      <c r="B360" s="93" t="s">
        <v>120</v>
      </c>
      <c r="C360" s="282">
        <f>C361</f>
        <v>99080000</v>
      </c>
      <c r="D360" s="282">
        <f>D361</f>
        <v>112570267.28</v>
      </c>
      <c r="E360" s="160">
        <f t="shared" si="113"/>
        <v>113.61553015744852</v>
      </c>
    </row>
    <row r="361" spans="1:5" s="130" customFormat="1" ht="12.75" hidden="1" customHeight="1" x14ac:dyDescent="0.2">
      <c r="A361" s="89">
        <v>3</v>
      </c>
      <c r="B361" s="100" t="s">
        <v>40</v>
      </c>
      <c r="C361" s="282">
        <f t="shared" ref="C361:D361" si="116">C362+C367+C371</f>
        <v>99080000</v>
      </c>
      <c r="D361" s="282">
        <f t="shared" si="116"/>
        <v>112570267.28</v>
      </c>
      <c r="E361" s="160">
        <f t="shared" si="113"/>
        <v>113.61553015744852</v>
      </c>
    </row>
    <row r="362" spans="1:5" s="130" customFormat="1" ht="12.75" customHeight="1" x14ac:dyDescent="0.2">
      <c r="A362" s="89">
        <v>35</v>
      </c>
      <c r="B362" s="98" t="s">
        <v>17</v>
      </c>
      <c r="C362" s="282">
        <f>C363+C365</f>
        <v>9680000</v>
      </c>
      <c r="D362" s="282">
        <f>D363+D365</f>
        <v>9772698.6900000013</v>
      </c>
      <c r="E362" s="160">
        <f t="shared" si="113"/>
        <v>100.95763109504135</v>
      </c>
    </row>
    <row r="363" spans="1:5" s="130" customFormat="1" ht="12.75" customHeight="1" x14ac:dyDescent="0.2">
      <c r="A363" s="78">
        <v>351</v>
      </c>
      <c r="B363" s="98" t="s">
        <v>0</v>
      </c>
      <c r="C363" s="282">
        <f t="shared" ref="C363:D363" si="117">C364</f>
        <v>500000</v>
      </c>
      <c r="D363" s="282">
        <f t="shared" si="117"/>
        <v>619239.04</v>
      </c>
      <c r="E363" s="160">
        <f t="shared" si="113"/>
        <v>123.84780800000001</v>
      </c>
    </row>
    <row r="364" spans="1:5" s="130" customFormat="1" ht="12.75" customHeight="1" x14ac:dyDescent="0.2">
      <c r="A364" s="87" t="s">
        <v>18</v>
      </c>
      <c r="B364" s="99" t="s">
        <v>0</v>
      </c>
      <c r="C364" s="227">
        <v>500000</v>
      </c>
      <c r="D364" s="70">
        <v>619239.04</v>
      </c>
      <c r="E364" s="290">
        <f t="shared" si="113"/>
        <v>123.84780800000001</v>
      </c>
    </row>
    <row r="365" spans="1:5" ht="25.5" customHeight="1" x14ac:dyDescent="0.2">
      <c r="A365" s="78">
        <v>352</v>
      </c>
      <c r="B365" s="106" t="s">
        <v>147</v>
      </c>
      <c r="C365" s="282">
        <f t="shared" ref="C365:D365" si="118">C366</f>
        <v>9180000</v>
      </c>
      <c r="D365" s="282">
        <f t="shared" si="118"/>
        <v>9153459.6500000004</v>
      </c>
      <c r="E365" s="160">
        <f t="shared" si="113"/>
        <v>99.710889433551202</v>
      </c>
    </row>
    <row r="366" spans="1:5" ht="12.75" customHeight="1" x14ac:dyDescent="0.2">
      <c r="A366" s="87">
        <v>3522</v>
      </c>
      <c r="B366" s="124" t="s">
        <v>2</v>
      </c>
      <c r="C366" s="227">
        <v>9180000</v>
      </c>
      <c r="D366" s="70">
        <v>9153459.6500000004</v>
      </c>
      <c r="E366" s="290">
        <f t="shared" si="113"/>
        <v>99.710889433551202</v>
      </c>
    </row>
    <row r="367" spans="1:5" ht="12.75" customHeight="1" x14ac:dyDescent="0.2">
      <c r="A367" s="78">
        <v>36</v>
      </c>
      <c r="B367" s="131" t="s">
        <v>215</v>
      </c>
      <c r="C367" s="282">
        <f t="shared" ref="C367:D367" si="119">C368</f>
        <v>44900000</v>
      </c>
      <c r="D367" s="282">
        <f t="shared" si="119"/>
        <v>59002158.899999999</v>
      </c>
      <c r="E367" s="160">
        <f t="shared" si="113"/>
        <v>131.4079262806236</v>
      </c>
    </row>
    <row r="368" spans="1:5" s="130" customFormat="1" ht="12.75" customHeight="1" x14ac:dyDescent="0.2">
      <c r="A368" s="78">
        <v>363</v>
      </c>
      <c r="B368" s="95" t="s">
        <v>134</v>
      </c>
      <c r="C368" s="282">
        <f>C369+C370</f>
        <v>44900000</v>
      </c>
      <c r="D368" s="282">
        <f>D369+D370</f>
        <v>59002158.899999999</v>
      </c>
      <c r="E368" s="160">
        <f t="shared" si="113"/>
        <v>131.4079262806236</v>
      </c>
    </row>
    <row r="369" spans="1:5" s="130" customFormat="1" ht="12.75" customHeight="1" x14ac:dyDescent="0.2">
      <c r="A369" s="67">
        <v>3631</v>
      </c>
      <c r="B369" s="96" t="s">
        <v>178</v>
      </c>
      <c r="C369" s="227">
        <v>100000</v>
      </c>
      <c r="D369" s="70">
        <v>48720</v>
      </c>
      <c r="E369" s="290">
        <f t="shared" si="113"/>
        <v>48.72</v>
      </c>
    </row>
    <row r="370" spans="1:5" ht="12.75" customHeight="1" x14ac:dyDescent="0.2">
      <c r="A370" s="87">
        <v>3632</v>
      </c>
      <c r="B370" s="124" t="s">
        <v>135</v>
      </c>
      <c r="C370" s="227">
        <v>44800000</v>
      </c>
      <c r="D370" s="70">
        <v>58953438.899999999</v>
      </c>
      <c r="E370" s="290">
        <f t="shared" si="113"/>
        <v>131.59249754464287</v>
      </c>
    </row>
    <row r="371" spans="1:5" s="130" customFormat="1" ht="12.75" customHeight="1" x14ac:dyDescent="0.2">
      <c r="A371" s="78">
        <v>38</v>
      </c>
      <c r="B371" s="104" t="s">
        <v>60</v>
      </c>
      <c r="C371" s="282">
        <f t="shared" ref="C371:D371" si="120">C372+C374</f>
        <v>44500000</v>
      </c>
      <c r="D371" s="282">
        <f t="shared" si="120"/>
        <v>43795409.690000005</v>
      </c>
      <c r="E371" s="160">
        <f t="shared" si="113"/>
        <v>98.416650988764047</v>
      </c>
    </row>
    <row r="372" spans="1:5" s="130" customFormat="1" ht="12.75" customHeight="1" x14ac:dyDescent="0.2">
      <c r="A372" s="78">
        <v>381</v>
      </c>
      <c r="B372" s="104" t="s">
        <v>39</v>
      </c>
      <c r="C372" s="282">
        <f t="shared" ref="C372:D372" si="121">C373</f>
        <v>500000</v>
      </c>
      <c r="D372" s="282">
        <f t="shared" si="121"/>
        <v>154941.1</v>
      </c>
      <c r="E372" s="160">
        <f t="shared" si="113"/>
        <v>30.988219999999998</v>
      </c>
    </row>
    <row r="373" spans="1:5" ht="12.75" customHeight="1" x14ac:dyDescent="0.2">
      <c r="A373" s="87">
        <v>3811</v>
      </c>
      <c r="B373" s="124" t="s">
        <v>20</v>
      </c>
      <c r="C373" s="227">
        <v>500000</v>
      </c>
      <c r="D373" s="70">
        <v>154941.1</v>
      </c>
      <c r="E373" s="290">
        <f t="shared" si="113"/>
        <v>30.988219999999998</v>
      </c>
    </row>
    <row r="374" spans="1:5" s="130" customFormat="1" ht="12.75" customHeight="1" x14ac:dyDescent="0.2">
      <c r="A374" s="78">
        <v>382</v>
      </c>
      <c r="B374" s="104" t="s">
        <v>85</v>
      </c>
      <c r="C374" s="282">
        <f>C375+C376</f>
        <v>44000000</v>
      </c>
      <c r="D374" s="282">
        <f>D375+D376</f>
        <v>43640468.590000004</v>
      </c>
      <c r="E374" s="160">
        <f t="shared" si="113"/>
        <v>99.18288315909092</v>
      </c>
    </row>
    <row r="375" spans="1:5" ht="12.75" customHeight="1" x14ac:dyDescent="0.2">
      <c r="A375" s="67">
        <v>3821</v>
      </c>
      <c r="B375" s="124" t="s">
        <v>123</v>
      </c>
      <c r="C375" s="227">
        <v>43000000</v>
      </c>
      <c r="D375" s="70">
        <v>42885588.82</v>
      </c>
      <c r="E375" s="290">
        <f t="shared" si="113"/>
        <v>99.733927488372103</v>
      </c>
    </row>
    <row r="376" spans="1:5" ht="12.75" customHeight="1" x14ac:dyDescent="0.2">
      <c r="A376" s="87">
        <v>3822</v>
      </c>
      <c r="B376" s="124" t="s">
        <v>84</v>
      </c>
      <c r="C376" s="227">
        <v>1000000</v>
      </c>
      <c r="D376" s="70">
        <v>754879.77</v>
      </c>
      <c r="E376" s="290">
        <f t="shared" si="113"/>
        <v>75.487977000000001</v>
      </c>
    </row>
    <row r="377" spans="1:5" ht="10.5" customHeight="1" x14ac:dyDescent="0.2">
      <c r="A377" s="87"/>
      <c r="B377" s="124"/>
      <c r="C377" s="70"/>
      <c r="D377" s="70"/>
      <c r="E377" s="155"/>
    </row>
    <row r="378" spans="1:5" s="130" customFormat="1" ht="12.75" customHeight="1" x14ac:dyDescent="0.2">
      <c r="A378" s="89" t="s">
        <v>106</v>
      </c>
      <c r="B378" s="93" t="s">
        <v>121</v>
      </c>
      <c r="C378" s="282">
        <f>C379</f>
        <v>31700000</v>
      </c>
      <c r="D378" s="282">
        <f>D379</f>
        <v>39053358.040000007</v>
      </c>
      <c r="E378" s="160">
        <f t="shared" si="113"/>
        <v>123.19671305993694</v>
      </c>
    </row>
    <row r="379" spans="1:5" s="130" customFormat="1" ht="12.75" hidden="1" customHeight="1" x14ac:dyDescent="0.2">
      <c r="A379" s="78">
        <v>3</v>
      </c>
      <c r="B379" s="100" t="s">
        <v>40</v>
      </c>
      <c r="C379" s="282">
        <f t="shared" ref="C379:D379" si="122">C380+C387+C391</f>
        <v>31700000</v>
      </c>
      <c r="D379" s="282">
        <f t="shared" si="122"/>
        <v>39053358.040000007</v>
      </c>
      <c r="E379" s="160">
        <f t="shared" si="113"/>
        <v>123.19671305993694</v>
      </c>
    </row>
    <row r="380" spans="1:5" s="130" customFormat="1" ht="12.75" customHeight="1" x14ac:dyDescent="0.2">
      <c r="A380" s="78">
        <v>35</v>
      </c>
      <c r="B380" s="98" t="s">
        <v>17</v>
      </c>
      <c r="C380" s="282">
        <f t="shared" ref="C380:D380" si="123">C381+C384</f>
        <v>10018000</v>
      </c>
      <c r="D380" s="282">
        <f t="shared" si="123"/>
        <v>11742643.07</v>
      </c>
      <c r="E380" s="160">
        <f t="shared" si="113"/>
        <v>117.21544290277501</v>
      </c>
    </row>
    <row r="381" spans="1:5" s="130" customFormat="1" ht="12.75" customHeight="1" x14ac:dyDescent="0.2">
      <c r="A381" s="78">
        <v>351</v>
      </c>
      <c r="B381" s="98" t="s">
        <v>0</v>
      </c>
      <c r="C381" s="305">
        <f>C382+C383</f>
        <v>1100000</v>
      </c>
      <c r="D381" s="305">
        <f>D382+D383</f>
        <v>2937125.76</v>
      </c>
      <c r="E381" s="301">
        <f t="shared" si="113"/>
        <v>267.01143272727268</v>
      </c>
    </row>
    <row r="382" spans="1:5" ht="12.75" customHeight="1" x14ac:dyDescent="0.2">
      <c r="A382" s="67">
        <v>3511</v>
      </c>
      <c r="B382" s="61" t="s">
        <v>243</v>
      </c>
      <c r="C382" s="306">
        <v>0</v>
      </c>
      <c r="D382" s="307">
        <v>200000</v>
      </c>
      <c r="E382" s="300" t="s">
        <v>203</v>
      </c>
    </row>
    <row r="383" spans="1:5" ht="12.75" customHeight="1" x14ac:dyDescent="0.2">
      <c r="A383" s="87">
        <v>3512</v>
      </c>
      <c r="B383" s="99" t="s">
        <v>0</v>
      </c>
      <c r="C383" s="306">
        <v>1100000</v>
      </c>
      <c r="D383" s="307">
        <v>2737125.76</v>
      </c>
      <c r="E383" s="300">
        <f t="shared" si="113"/>
        <v>248.82961454545455</v>
      </c>
    </row>
    <row r="384" spans="1:5" s="130" customFormat="1" ht="25.5" customHeight="1" x14ac:dyDescent="0.2">
      <c r="A384" s="78">
        <v>352</v>
      </c>
      <c r="B384" s="106" t="s">
        <v>147</v>
      </c>
      <c r="C384" s="305">
        <f t="shared" ref="C384:D384" si="124">C385+C386</f>
        <v>8918000</v>
      </c>
      <c r="D384" s="305">
        <f t="shared" si="124"/>
        <v>8805517.3100000005</v>
      </c>
      <c r="E384" s="301">
        <f t="shared" si="113"/>
        <v>98.738700493384172</v>
      </c>
    </row>
    <row r="385" spans="1:5" ht="12.75" customHeight="1" x14ac:dyDescent="0.2">
      <c r="A385" s="87">
        <v>3522</v>
      </c>
      <c r="B385" s="124" t="s">
        <v>2</v>
      </c>
      <c r="C385" s="306">
        <v>8778000</v>
      </c>
      <c r="D385" s="307">
        <v>8745517.3100000005</v>
      </c>
      <c r="E385" s="300">
        <f t="shared" si="113"/>
        <v>99.62995340624289</v>
      </c>
    </row>
    <row r="386" spans="1:5" ht="12.75" customHeight="1" x14ac:dyDescent="0.2">
      <c r="A386" s="87">
        <v>3523</v>
      </c>
      <c r="B386" s="99" t="s">
        <v>133</v>
      </c>
      <c r="C386" s="306">
        <v>140000</v>
      </c>
      <c r="D386" s="307">
        <v>60000</v>
      </c>
      <c r="E386" s="300">
        <f t="shared" si="113"/>
        <v>42.857142857142854</v>
      </c>
    </row>
    <row r="387" spans="1:5" s="130" customFormat="1" ht="12.75" customHeight="1" x14ac:dyDescent="0.2">
      <c r="A387" s="78">
        <v>36</v>
      </c>
      <c r="B387" s="131" t="s">
        <v>215</v>
      </c>
      <c r="C387" s="305">
        <f t="shared" ref="C387:D387" si="125">C388</f>
        <v>11432000</v>
      </c>
      <c r="D387" s="305">
        <f t="shared" si="125"/>
        <v>17889287.810000002</v>
      </c>
      <c r="E387" s="301">
        <f t="shared" si="113"/>
        <v>156.48432304058784</v>
      </c>
    </row>
    <row r="388" spans="1:5" s="130" customFormat="1" ht="12.75" customHeight="1" x14ac:dyDescent="0.2">
      <c r="A388" s="78">
        <v>363</v>
      </c>
      <c r="B388" s="95" t="s">
        <v>134</v>
      </c>
      <c r="C388" s="305">
        <f>C389+C390</f>
        <v>11432000</v>
      </c>
      <c r="D388" s="305">
        <f>D389+D390</f>
        <v>17889287.810000002</v>
      </c>
      <c r="E388" s="301">
        <f t="shared" si="113"/>
        <v>156.48432304058784</v>
      </c>
    </row>
    <row r="389" spans="1:5" s="130" customFormat="1" ht="12.75" customHeight="1" x14ac:dyDescent="0.2">
      <c r="A389" s="67">
        <v>3631</v>
      </c>
      <c r="B389" s="96" t="s">
        <v>178</v>
      </c>
      <c r="C389" s="227">
        <v>0</v>
      </c>
      <c r="D389" s="70">
        <v>72281.87</v>
      </c>
      <c r="E389" s="300" t="s">
        <v>203</v>
      </c>
    </row>
    <row r="390" spans="1:5" ht="12.75" customHeight="1" x14ac:dyDescent="0.2">
      <c r="A390" s="87">
        <v>3632</v>
      </c>
      <c r="B390" s="124" t="s">
        <v>135</v>
      </c>
      <c r="C390" s="306">
        <v>11432000</v>
      </c>
      <c r="D390" s="307">
        <v>17817005.940000001</v>
      </c>
      <c r="E390" s="300">
        <f t="shared" si="113"/>
        <v>155.85204636109168</v>
      </c>
    </row>
    <row r="391" spans="1:5" s="130" customFormat="1" ht="12.75" customHeight="1" x14ac:dyDescent="0.2">
      <c r="A391" s="78">
        <v>38</v>
      </c>
      <c r="B391" s="104" t="s">
        <v>60</v>
      </c>
      <c r="C391" s="305">
        <f t="shared" ref="C391:D392" si="126">C392</f>
        <v>10250000</v>
      </c>
      <c r="D391" s="305">
        <f t="shared" si="126"/>
        <v>9421427.1600000001</v>
      </c>
      <c r="E391" s="301">
        <f t="shared" si="113"/>
        <v>91.916362536585368</v>
      </c>
    </row>
    <row r="392" spans="1:5" ht="12.75" customHeight="1" x14ac:dyDescent="0.2">
      <c r="A392" s="78">
        <v>382</v>
      </c>
      <c r="B392" s="104" t="s">
        <v>85</v>
      </c>
      <c r="C392" s="305">
        <f t="shared" si="126"/>
        <v>10250000</v>
      </c>
      <c r="D392" s="305">
        <f t="shared" si="126"/>
        <v>9421427.1600000001</v>
      </c>
      <c r="E392" s="301">
        <f t="shared" si="113"/>
        <v>91.916362536585368</v>
      </c>
    </row>
    <row r="393" spans="1:5" ht="12.75" customHeight="1" x14ac:dyDescent="0.2">
      <c r="A393" s="87">
        <v>3822</v>
      </c>
      <c r="B393" s="124" t="s">
        <v>84</v>
      </c>
      <c r="C393" s="306">
        <v>10250000</v>
      </c>
      <c r="D393" s="307">
        <v>9421427.1600000001</v>
      </c>
      <c r="E393" s="300">
        <f t="shared" si="113"/>
        <v>91.916362536585368</v>
      </c>
    </row>
    <row r="394" spans="1:5" ht="9" customHeight="1" x14ac:dyDescent="0.2">
      <c r="A394" s="123"/>
      <c r="B394" s="123"/>
    </row>
    <row r="395" spans="1:5" s="130" customFormat="1" ht="25.5" customHeight="1" x14ac:dyDescent="0.2">
      <c r="A395" s="279" t="s">
        <v>107</v>
      </c>
      <c r="B395" s="93" t="s">
        <v>224</v>
      </c>
      <c r="C395" s="282">
        <f t="shared" ref="C395:D395" si="127">C396</f>
        <v>3991000</v>
      </c>
      <c r="D395" s="282">
        <f t="shared" si="127"/>
        <v>5417154.8799999999</v>
      </c>
      <c r="E395" s="160">
        <f t="shared" si="113"/>
        <v>135.73427411676272</v>
      </c>
    </row>
    <row r="396" spans="1:5" s="130" customFormat="1" ht="12.75" hidden="1" customHeight="1" x14ac:dyDescent="0.2">
      <c r="A396" s="89">
        <v>3</v>
      </c>
      <c r="B396" s="100" t="s">
        <v>40</v>
      </c>
      <c r="C396" s="282">
        <f>C397+C400+C405+C409</f>
        <v>3991000</v>
      </c>
      <c r="D396" s="282">
        <f>D397+D400+D405+D409</f>
        <v>5417154.8799999999</v>
      </c>
      <c r="E396" s="160">
        <f t="shared" si="113"/>
        <v>135.73427411676272</v>
      </c>
    </row>
    <row r="397" spans="1:5" s="130" customFormat="1" ht="12.75" customHeight="1" x14ac:dyDescent="0.2">
      <c r="A397" s="89">
        <v>32</v>
      </c>
      <c r="B397" s="98" t="s">
        <v>4</v>
      </c>
      <c r="C397" s="282">
        <f t="shared" ref="C397:D398" si="128">C398</f>
        <v>580000</v>
      </c>
      <c r="D397" s="282">
        <f t="shared" si="128"/>
        <v>590493.51</v>
      </c>
      <c r="E397" s="160">
        <f t="shared" si="113"/>
        <v>101.80922586206897</v>
      </c>
    </row>
    <row r="398" spans="1:5" s="130" customFormat="1" ht="12.75" customHeight="1" x14ac:dyDescent="0.2">
      <c r="A398" s="89">
        <v>323</v>
      </c>
      <c r="B398" s="100" t="s">
        <v>12</v>
      </c>
      <c r="C398" s="282">
        <f t="shared" si="128"/>
        <v>580000</v>
      </c>
      <c r="D398" s="282">
        <f t="shared" si="128"/>
        <v>590493.51</v>
      </c>
      <c r="E398" s="160">
        <f t="shared" si="113"/>
        <v>101.80922586206897</v>
      </c>
    </row>
    <row r="399" spans="1:5" ht="12.75" customHeight="1" x14ac:dyDescent="0.2">
      <c r="A399" s="87">
        <v>3233</v>
      </c>
      <c r="B399" s="91" t="s">
        <v>52</v>
      </c>
      <c r="C399" s="227">
        <v>580000</v>
      </c>
      <c r="D399" s="70">
        <v>590493.51</v>
      </c>
      <c r="E399" s="290">
        <f t="shared" si="113"/>
        <v>101.80922586206897</v>
      </c>
    </row>
    <row r="400" spans="1:5" s="130" customFormat="1" ht="12.75" customHeight="1" x14ac:dyDescent="0.2">
      <c r="A400" s="78">
        <v>35</v>
      </c>
      <c r="B400" s="98" t="s">
        <v>17</v>
      </c>
      <c r="C400" s="282">
        <f>C401+C403</f>
        <v>657000</v>
      </c>
      <c r="D400" s="282">
        <f>D401+D403</f>
        <v>737182.38</v>
      </c>
      <c r="E400" s="160">
        <f t="shared" si="113"/>
        <v>112.20431963470318</v>
      </c>
    </row>
    <row r="401" spans="1:5" s="130" customFormat="1" ht="12.75" customHeight="1" x14ac:dyDescent="0.2">
      <c r="A401" s="78">
        <v>351</v>
      </c>
      <c r="B401" s="98" t="s">
        <v>0</v>
      </c>
      <c r="C401" s="305">
        <f t="shared" ref="C401:D401" si="129">C402</f>
        <v>58000</v>
      </c>
      <c r="D401" s="305">
        <f t="shared" si="129"/>
        <v>78975</v>
      </c>
      <c r="E401" s="301">
        <f t="shared" si="113"/>
        <v>136.16379310344828</v>
      </c>
    </row>
    <row r="402" spans="1:5" s="130" customFormat="1" ht="12.75" customHeight="1" x14ac:dyDescent="0.2">
      <c r="A402" s="87">
        <v>3512</v>
      </c>
      <c r="B402" s="99" t="s">
        <v>0</v>
      </c>
      <c r="C402" s="306">
        <v>58000</v>
      </c>
      <c r="D402" s="307">
        <v>78975</v>
      </c>
      <c r="E402" s="300">
        <f t="shared" si="113"/>
        <v>136.16379310344828</v>
      </c>
    </row>
    <row r="403" spans="1:5" s="130" customFormat="1" ht="25.5" customHeight="1" x14ac:dyDescent="0.2">
      <c r="A403" s="78">
        <v>352</v>
      </c>
      <c r="B403" s="106" t="s">
        <v>147</v>
      </c>
      <c r="C403" s="282">
        <f>C404</f>
        <v>599000</v>
      </c>
      <c r="D403" s="282">
        <f>D404</f>
        <v>658207.38</v>
      </c>
      <c r="E403" s="160">
        <f t="shared" si="113"/>
        <v>109.88437061769616</v>
      </c>
    </row>
    <row r="404" spans="1:5" ht="12.75" customHeight="1" x14ac:dyDescent="0.2">
      <c r="A404" s="87">
        <v>3522</v>
      </c>
      <c r="B404" s="124" t="s">
        <v>2</v>
      </c>
      <c r="C404" s="227">
        <v>599000</v>
      </c>
      <c r="D404" s="70">
        <v>658207.38</v>
      </c>
      <c r="E404" s="290">
        <f t="shared" si="113"/>
        <v>109.88437061769616</v>
      </c>
    </row>
    <row r="405" spans="1:5" s="130" customFormat="1" ht="12.75" customHeight="1" x14ac:dyDescent="0.2">
      <c r="A405" s="78">
        <v>36</v>
      </c>
      <c r="B405" s="131" t="s">
        <v>215</v>
      </c>
      <c r="C405" s="282">
        <f t="shared" ref="C405:D405" si="130">C406</f>
        <v>2534000</v>
      </c>
      <c r="D405" s="282">
        <f t="shared" si="130"/>
        <v>3880367.63</v>
      </c>
      <c r="E405" s="160">
        <f t="shared" si="113"/>
        <v>153.13210852407261</v>
      </c>
    </row>
    <row r="406" spans="1:5" s="130" customFormat="1" ht="12.75" customHeight="1" x14ac:dyDescent="0.2">
      <c r="A406" s="78">
        <v>363</v>
      </c>
      <c r="B406" s="95" t="s">
        <v>134</v>
      </c>
      <c r="C406" s="282">
        <f t="shared" ref="C406:D406" si="131">C407+C408</f>
        <v>2534000</v>
      </c>
      <c r="D406" s="282">
        <f t="shared" si="131"/>
        <v>3880367.63</v>
      </c>
      <c r="E406" s="160">
        <f t="shared" si="113"/>
        <v>153.13210852407261</v>
      </c>
    </row>
    <row r="407" spans="1:5" s="130" customFormat="1" ht="12.75" customHeight="1" x14ac:dyDescent="0.2">
      <c r="A407" s="67">
        <v>3631</v>
      </c>
      <c r="B407" s="96" t="s">
        <v>178</v>
      </c>
      <c r="C407" s="227">
        <v>20000</v>
      </c>
      <c r="D407" s="70">
        <v>464180.77</v>
      </c>
      <c r="E407" s="290">
        <f t="shared" si="113"/>
        <v>2320.9038500000001</v>
      </c>
    </row>
    <row r="408" spans="1:5" ht="12.75" customHeight="1" x14ac:dyDescent="0.2">
      <c r="A408" s="87">
        <v>3632</v>
      </c>
      <c r="B408" s="124" t="s">
        <v>135</v>
      </c>
      <c r="C408" s="227">
        <v>2514000</v>
      </c>
      <c r="D408" s="70">
        <v>3416186.86</v>
      </c>
      <c r="E408" s="290">
        <f t="shared" ref="E408:E463" si="132">D408/C408*100</f>
        <v>135.88650994431185</v>
      </c>
    </row>
    <row r="409" spans="1:5" s="130" customFormat="1" ht="12.75" customHeight="1" x14ac:dyDescent="0.2">
      <c r="A409" s="78">
        <v>38</v>
      </c>
      <c r="B409" s="104" t="s">
        <v>60</v>
      </c>
      <c r="C409" s="282">
        <f>C410+C412</f>
        <v>220000</v>
      </c>
      <c r="D409" s="282">
        <f>D410+D412</f>
        <v>209111.36</v>
      </c>
      <c r="E409" s="160">
        <f t="shared" si="132"/>
        <v>95.05061818181818</v>
      </c>
    </row>
    <row r="410" spans="1:5" s="130" customFormat="1" ht="12.75" customHeight="1" x14ac:dyDescent="0.2">
      <c r="A410" s="78">
        <v>381</v>
      </c>
      <c r="B410" s="104" t="s">
        <v>39</v>
      </c>
      <c r="C410" s="282">
        <f t="shared" ref="C410:D410" si="133">C411</f>
        <v>200000</v>
      </c>
      <c r="D410" s="282">
        <f t="shared" si="133"/>
        <v>209111.36</v>
      </c>
      <c r="E410" s="160">
        <f t="shared" si="132"/>
        <v>104.55568</v>
      </c>
    </row>
    <row r="411" spans="1:5" ht="12.75" customHeight="1" x14ac:dyDescent="0.2">
      <c r="A411" s="87">
        <v>3811</v>
      </c>
      <c r="B411" s="124" t="s">
        <v>20</v>
      </c>
      <c r="C411" s="227">
        <v>200000</v>
      </c>
      <c r="D411" s="70">
        <v>209111.36</v>
      </c>
      <c r="E411" s="290">
        <f t="shared" si="132"/>
        <v>104.55568</v>
      </c>
    </row>
    <row r="412" spans="1:5" ht="12.75" customHeight="1" x14ac:dyDescent="0.2">
      <c r="A412" s="89">
        <v>382</v>
      </c>
      <c r="B412" s="48" t="s">
        <v>85</v>
      </c>
      <c r="C412" s="282">
        <f>C413</f>
        <v>20000</v>
      </c>
      <c r="D412" s="282">
        <f>D413</f>
        <v>0</v>
      </c>
      <c r="E412" s="160">
        <f t="shared" si="132"/>
        <v>0</v>
      </c>
    </row>
    <row r="413" spans="1:5" ht="12.75" hidden="1" customHeight="1" x14ac:dyDescent="0.2">
      <c r="A413" s="87">
        <v>3821</v>
      </c>
      <c r="B413" s="61" t="s">
        <v>123</v>
      </c>
      <c r="C413" s="227">
        <v>20000</v>
      </c>
      <c r="D413" s="70">
        <v>0</v>
      </c>
      <c r="E413" s="290">
        <f t="shared" si="132"/>
        <v>0</v>
      </c>
    </row>
    <row r="414" spans="1:5" ht="8.4499999999999993" customHeight="1" x14ac:dyDescent="0.2">
      <c r="A414" s="87"/>
      <c r="B414" s="124"/>
      <c r="C414" s="70"/>
      <c r="D414" s="70"/>
      <c r="E414" s="155"/>
    </row>
    <row r="415" spans="1:5" s="130" customFormat="1" ht="24.6" customHeight="1" x14ac:dyDescent="0.2">
      <c r="A415" s="279" t="s">
        <v>108</v>
      </c>
      <c r="B415" s="93" t="s">
        <v>122</v>
      </c>
      <c r="C415" s="282">
        <f t="shared" ref="C415:D415" si="134">C416</f>
        <v>200000</v>
      </c>
      <c r="D415" s="282">
        <f t="shared" si="134"/>
        <v>142491.95000000001</v>
      </c>
      <c r="E415" s="160">
        <f t="shared" si="132"/>
        <v>71.245975000000001</v>
      </c>
    </row>
    <row r="416" spans="1:5" s="130" customFormat="1" ht="12.75" hidden="1" customHeight="1" x14ac:dyDescent="0.2">
      <c r="A416" s="89">
        <v>3</v>
      </c>
      <c r="B416" s="100" t="s">
        <v>40</v>
      </c>
      <c r="C416" s="282">
        <f>C417</f>
        <v>200000</v>
      </c>
      <c r="D416" s="282">
        <f>D417</f>
        <v>142491.95000000001</v>
      </c>
      <c r="E416" s="160">
        <f t="shared" si="132"/>
        <v>71.245975000000001</v>
      </c>
    </row>
    <row r="417" spans="1:5" s="130" customFormat="1" ht="12.75" customHeight="1" x14ac:dyDescent="0.2">
      <c r="A417" s="78">
        <v>38</v>
      </c>
      <c r="B417" s="104" t="s">
        <v>60</v>
      </c>
      <c r="C417" s="282">
        <f>C418</f>
        <v>200000</v>
      </c>
      <c r="D417" s="282">
        <f>D418</f>
        <v>142491.95000000001</v>
      </c>
      <c r="E417" s="160">
        <f t="shared" si="132"/>
        <v>71.245975000000001</v>
      </c>
    </row>
    <row r="418" spans="1:5" s="130" customFormat="1" ht="12.75" customHeight="1" x14ac:dyDescent="0.2">
      <c r="A418" s="78">
        <v>381</v>
      </c>
      <c r="B418" s="104" t="s">
        <v>39</v>
      </c>
      <c r="C418" s="282">
        <f t="shared" ref="C418:D418" si="135">C419</f>
        <v>200000</v>
      </c>
      <c r="D418" s="282">
        <f t="shared" si="135"/>
        <v>142491.95000000001</v>
      </c>
      <c r="E418" s="160">
        <f t="shared" si="132"/>
        <v>71.245975000000001</v>
      </c>
    </row>
    <row r="419" spans="1:5" ht="12.75" customHeight="1" x14ac:dyDescent="0.2">
      <c r="A419" s="87">
        <v>3811</v>
      </c>
      <c r="B419" s="124" t="s">
        <v>20</v>
      </c>
      <c r="C419" s="227">
        <v>200000</v>
      </c>
      <c r="D419" s="70">
        <v>142491.95000000001</v>
      </c>
      <c r="E419" s="290">
        <f t="shared" si="132"/>
        <v>71.245975000000001</v>
      </c>
    </row>
    <row r="420" spans="1:5" ht="9" customHeight="1" x14ac:dyDescent="0.2">
      <c r="A420" s="87"/>
      <c r="B420" s="124"/>
      <c r="C420" s="70"/>
      <c r="D420" s="70"/>
      <c r="E420" s="155"/>
    </row>
    <row r="421" spans="1:5" ht="12.75" customHeight="1" x14ac:dyDescent="0.2">
      <c r="A421" s="89" t="s">
        <v>191</v>
      </c>
      <c r="B421" s="93" t="s">
        <v>187</v>
      </c>
      <c r="C421" s="282">
        <f t="shared" ref="C421:D424" si="136">C422</f>
        <v>32500000</v>
      </c>
      <c r="D421" s="282">
        <f t="shared" si="136"/>
        <v>30614038.84</v>
      </c>
      <c r="E421" s="160">
        <f t="shared" si="132"/>
        <v>94.197042584615389</v>
      </c>
    </row>
    <row r="422" spans="1:5" ht="12.75" hidden="1" customHeight="1" x14ac:dyDescent="0.2">
      <c r="A422" s="89">
        <v>3</v>
      </c>
      <c r="B422" s="100" t="s">
        <v>40</v>
      </c>
      <c r="C422" s="282">
        <f t="shared" si="136"/>
        <v>32500000</v>
      </c>
      <c r="D422" s="282">
        <f t="shared" si="136"/>
        <v>30614038.84</v>
      </c>
      <c r="E422" s="160">
        <f t="shared" si="132"/>
        <v>94.197042584615389</v>
      </c>
    </row>
    <row r="423" spans="1:5" ht="12.75" customHeight="1" x14ac:dyDescent="0.2">
      <c r="A423" s="78">
        <v>36</v>
      </c>
      <c r="B423" s="131" t="s">
        <v>215</v>
      </c>
      <c r="C423" s="282">
        <f t="shared" si="136"/>
        <v>32500000</v>
      </c>
      <c r="D423" s="282">
        <f t="shared" si="136"/>
        <v>30614038.84</v>
      </c>
      <c r="E423" s="160">
        <f t="shared" si="132"/>
        <v>94.197042584615389</v>
      </c>
    </row>
    <row r="424" spans="1:5" ht="12.75" customHeight="1" x14ac:dyDescent="0.2">
      <c r="A424" s="78">
        <v>363</v>
      </c>
      <c r="B424" s="95" t="s">
        <v>134</v>
      </c>
      <c r="C424" s="282">
        <f t="shared" si="136"/>
        <v>32500000</v>
      </c>
      <c r="D424" s="282">
        <f t="shared" si="136"/>
        <v>30614038.84</v>
      </c>
      <c r="E424" s="160">
        <f t="shared" si="132"/>
        <v>94.197042584615389</v>
      </c>
    </row>
    <row r="425" spans="1:5" ht="12.75" customHeight="1" x14ac:dyDescent="0.2">
      <c r="A425" s="87">
        <v>3632</v>
      </c>
      <c r="B425" s="124" t="s">
        <v>135</v>
      </c>
      <c r="C425" s="227">
        <v>32500000</v>
      </c>
      <c r="D425" s="70">
        <v>30614038.84</v>
      </c>
      <c r="E425" s="290">
        <f t="shared" si="132"/>
        <v>94.197042584615389</v>
      </c>
    </row>
    <row r="426" spans="1:5" ht="12.75" customHeight="1" x14ac:dyDescent="0.2">
      <c r="A426" s="87"/>
      <c r="B426" s="124"/>
      <c r="C426" s="70"/>
      <c r="D426" s="70"/>
      <c r="E426" s="155"/>
    </row>
    <row r="427" spans="1:5" ht="12.75" customHeight="1" x14ac:dyDescent="0.2">
      <c r="A427" s="89" t="s">
        <v>192</v>
      </c>
      <c r="B427" s="93" t="s">
        <v>188</v>
      </c>
      <c r="C427" s="282">
        <f t="shared" ref="C427:D430" si="137">C428</f>
        <v>69100000</v>
      </c>
      <c r="D427" s="282">
        <f t="shared" si="137"/>
        <v>55929711.219999999</v>
      </c>
      <c r="E427" s="160">
        <f t="shared" si="132"/>
        <v>80.940247785817661</v>
      </c>
    </row>
    <row r="428" spans="1:5" ht="12.75" hidden="1" customHeight="1" x14ac:dyDescent="0.2">
      <c r="A428" s="89">
        <v>3</v>
      </c>
      <c r="B428" s="100" t="s">
        <v>40</v>
      </c>
      <c r="C428" s="282">
        <f t="shared" si="137"/>
        <v>69100000</v>
      </c>
      <c r="D428" s="282">
        <f t="shared" si="137"/>
        <v>55929711.219999999</v>
      </c>
      <c r="E428" s="160">
        <f t="shared" si="132"/>
        <v>80.940247785817661</v>
      </c>
    </row>
    <row r="429" spans="1:5" ht="12.75" customHeight="1" x14ac:dyDescent="0.2">
      <c r="A429" s="78">
        <v>38</v>
      </c>
      <c r="B429" s="104" t="s">
        <v>60</v>
      </c>
      <c r="C429" s="282">
        <f t="shared" si="137"/>
        <v>69100000</v>
      </c>
      <c r="D429" s="282">
        <f t="shared" si="137"/>
        <v>55929711.219999999</v>
      </c>
      <c r="E429" s="160">
        <f t="shared" si="132"/>
        <v>80.940247785817661</v>
      </c>
    </row>
    <row r="430" spans="1:5" ht="12.75" customHeight="1" x14ac:dyDescent="0.2">
      <c r="A430" s="78">
        <v>382</v>
      </c>
      <c r="B430" s="104" t="s">
        <v>85</v>
      </c>
      <c r="C430" s="282">
        <f t="shared" si="137"/>
        <v>69100000</v>
      </c>
      <c r="D430" s="282">
        <f t="shared" si="137"/>
        <v>55929711.219999999</v>
      </c>
      <c r="E430" s="160">
        <f t="shared" si="132"/>
        <v>80.940247785817661</v>
      </c>
    </row>
    <row r="431" spans="1:5" ht="12.75" customHeight="1" x14ac:dyDescent="0.2">
      <c r="A431" s="87">
        <v>3822</v>
      </c>
      <c r="B431" s="124" t="s">
        <v>84</v>
      </c>
      <c r="C431" s="227">
        <v>69100000</v>
      </c>
      <c r="D431" s="70">
        <v>55929711.219999999</v>
      </c>
      <c r="E431" s="290">
        <f t="shared" si="132"/>
        <v>80.940247785817661</v>
      </c>
    </row>
    <row r="432" spans="1:5" ht="12.75" customHeight="1" x14ac:dyDescent="0.2">
      <c r="A432" s="87"/>
      <c r="B432" s="124"/>
      <c r="C432" s="70"/>
      <c r="D432" s="70"/>
      <c r="E432" s="155"/>
    </row>
    <row r="433" spans="1:5" ht="38.25" x14ac:dyDescent="0.2">
      <c r="A433" s="279" t="s">
        <v>193</v>
      </c>
      <c r="B433" s="93" t="s">
        <v>189</v>
      </c>
      <c r="C433" s="282">
        <f t="shared" ref="C433:D435" si="138">C434</f>
        <v>2500000</v>
      </c>
      <c r="D433" s="282">
        <f t="shared" si="138"/>
        <v>1822313.1</v>
      </c>
      <c r="E433" s="160">
        <f t="shared" si="132"/>
        <v>72.892524000000009</v>
      </c>
    </row>
    <row r="434" spans="1:5" ht="12.75" hidden="1" customHeight="1" x14ac:dyDescent="0.2">
      <c r="A434" s="89">
        <v>3</v>
      </c>
      <c r="B434" s="100" t="s">
        <v>40</v>
      </c>
      <c r="C434" s="282">
        <f t="shared" si="138"/>
        <v>2500000</v>
      </c>
      <c r="D434" s="282">
        <f t="shared" si="138"/>
        <v>1822313.1</v>
      </c>
      <c r="E434" s="160">
        <f t="shared" si="132"/>
        <v>72.892524000000009</v>
      </c>
    </row>
    <row r="435" spans="1:5" ht="12.75" customHeight="1" x14ac:dyDescent="0.2">
      <c r="A435" s="78">
        <v>36</v>
      </c>
      <c r="B435" s="131" t="s">
        <v>215</v>
      </c>
      <c r="C435" s="282">
        <f t="shared" si="138"/>
        <v>2500000</v>
      </c>
      <c r="D435" s="282">
        <f t="shared" si="138"/>
        <v>1822313.1</v>
      </c>
      <c r="E435" s="160">
        <f t="shared" si="132"/>
        <v>72.892524000000009</v>
      </c>
    </row>
    <row r="436" spans="1:5" ht="12.75" customHeight="1" x14ac:dyDescent="0.2">
      <c r="A436" s="78">
        <v>363</v>
      </c>
      <c r="B436" s="95" t="s">
        <v>134</v>
      </c>
      <c r="C436" s="282">
        <f>C437</f>
        <v>2500000</v>
      </c>
      <c r="D436" s="282">
        <f>D437</f>
        <v>1822313.1</v>
      </c>
      <c r="E436" s="160">
        <f t="shared" si="132"/>
        <v>72.892524000000009</v>
      </c>
    </row>
    <row r="437" spans="1:5" ht="12.75" customHeight="1" x14ac:dyDescent="0.2">
      <c r="A437" s="87">
        <v>3632</v>
      </c>
      <c r="B437" s="124" t="s">
        <v>135</v>
      </c>
      <c r="C437" s="227">
        <v>2500000</v>
      </c>
      <c r="D437" s="70">
        <v>1822313.1</v>
      </c>
      <c r="E437" s="290">
        <f t="shared" si="132"/>
        <v>72.892524000000009</v>
      </c>
    </row>
    <row r="438" spans="1:5" ht="12.75" customHeight="1" x14ac:dyDescent="0.2">
      <c r="A438" s="87"/>
      <c r="B438" s="124"/>
      <c r="C438" s="70"/>
      <c r="D438" s="70"/>
      <c r="E438" s="155"/>
    </row>
    <row r="439" spans="1:5" ht="37.15" customHeight="1" x14ac:dyDescent="0.2">
      <c r="A439" s="279" t="s">
        <v>194</v>
      </c>
      <c r="B439" s="93" t="s">
        <v>190</v>
      </c>
      <c r="C439" s="282">
        <f t="shared" ref="C439:D442" si="139">C440</f>
        <v>15000000</v>
      </c>
      <c r="D439" s="282">
        <f t="shared" si="139"/>
        <v>18834479.949999999</v>
      </c>
      <c r="E439" s="160">
        <f t="shared" si="132"/>
        <v>125.56319966666666</v>
      </c>
    </row>
    <row r="440" spans="1:5" ht="12.75" hidden="1" customHeight="1" x14ac:dyDescent="0.2">
      <c r="A440" s="89">
        <v>3</v>
      </c>
      <c r="B440" s="100" t="s">
        <v>40</v>
      </c>
      <c r="C440" s="282">
        <f t="shared" si="139"/>
        <v>15000000</v>
      </c>
      <c r="D440" s="282">
        <f t="shared" si="139"/>
        <v>18834479.949999999</v>
      </c>
      <c r="E440" s="160">
        <f t="shared" si="132"/>
        <v>125.56319966666666</v>
      </c>
    </row>
    <row r="441" spans="1:5" ht="12.75" customHeight="1" x14ac:dyDescent="0.2">
      <c r="A441" s="78">
        <v>38</v>
      </c>
      <c r="B441" s="104" t="s">
        <v>60</v>
      </c>
      <c r="C441" s="282">
        <f>C442</f>
        <v>15000000</v>
      </c>
      <c r="D441" s="282">
        <f>D442</f>
        <v>18834479.949999999</v>
      </c>
      <c r="E441" s="160">
        <f t="shared" si="132"/>
        <v>125.56319966666666</v>
      </c>
    </row>
    <row r="442" spans="1:5" ht="12.75" customHeight="1" x14ac:dyDescent="0.2">
      <c r="A442" s="78">
        <v>382</v>
      </c>
      <c r="B442" s="104" t="s">
        <v>85</v>
      </c>
      <c r="C442" s="282">
        <f t="shared" si="139"/>
        <v>15000000</v>
      </c>
      <c r="D442" s="282">
        <f t="shared" si="139"/>
        <v>18834479.949999999</v>
      </c>
      <c r="E442" s="160">
        <f t="shared" si="132"/>
        <v>125.56319966666666</v>
      </c>
    </row>
    <row r="443" spans="1:5" ht="12.75" customHeight="1" x14ac:dyDescent="0.2">
      <c r="A443" s="87">
        <v>3822</v>
      </c>
      <c r="B443" s="124" t="s">
        <v>84</v>
      </c>
      <c r="C443" s="227">
        <v>15000000</v>
      </c>
      <c r="D443" s="70">
        <v>18834479.949999999</v>
      </c>
      <c r="E443" s="290">
        <f t="shared" si="132"/>
        <v>125.56319966666666</v>
      </c>
    </row>
    <row r="444" spans="1:5" ht="12.75" customHeight="1" x14ac:dyDescent="0.2">
      <c r="A444" s="87"/>
      <c r="B444" s="124"/>
      <c r="C444" s="70"/>
      <c r="D444" s="70"/>
      <c r="E444" s="155"/>
    </row>
    <row r="445" spans="1:5" ht="12.75" customHeight="1" x14ac:dyDescent="0.2">
      <c r="A445" s="89" t="s">
        <v>221</v>
      </c>
      <c r="B445" s="93" t="s">
        <v>207</v>
      </c>
      <c r="C445" s="282">
        <f t="shared" ref="C445:D448" si="140">C446</f>
        <v>173000000</v>
      </c>
      <c r="D445" s="282">
        <f t="shared" si="140"/>
        <v>187795880.16</v>
      </c>
      <c r="E445" s="160">
        <f t="shared" si="132"/>
        <v>108.55253188439306</v>
      </c>
    </row>
    <row r="446" spans="1:5" ht="12.75" hidden="1" customHeight="1" x14ac:dyDescent="0.2">
      <c r="A446" s="89">
        <v>3</v>
      </c>
      <c r="B446" s="100" t="s">
        <v>40</v>
      </c>
      <c r="C446" s="282">
        <f>C447+C450</f>
        <v>173000000</v>
      </c>
      <c r="D446" s="282">
        <f>D447+D450</f>
        <v>187795880.16</v>
      </c>
      <c r="E446" s="160">
        <f t="shared" si="132"/>
        <v>108.55253188439306</v>
      </c>
    </row>
    <row r="447" spans="1:5" ht="12.75" customHeight="1" x14ac:dyDescent="0.2">
      <c r="A447" s="78">
        <v>36</v>
      </c>
      <c r="B447" s="131" t="s">
        <v>215</v>
      </c>
      <c r="C447" s="282">
        <f t="shared" si="140"/>
        <v>93000000</v>
      </c>
      <c r="D447" s="282">
        <f t="shared" si="140"/>
        <v>107990835.56999999</v>
      </c>
      <c r="E447" s="160">
        <f t="shared" si="132"/>
        <v>116.11917803225806</v>
      </c>
    </row>
    <row r="448" spans="1:5" ht="12.75" customHeight="1" x14ac:dyDescent="0.2">
      <c r="A448" s="78">
        <v>363</v>
      </c>
      <c r="B448" s="95" t="s">
        <v>134</v>
      </c>
      <c r="C448" s="282">
        <f t="shared" si="140"/>
        <v>93000000</v>
      </c>
      <c r="D448" s="282">
        <f t="shared" si="140"/>
        <v>107990835.56999999</v>
      </c>
      <c r="E448" s="160">
        <f t="shared" si="132"/>
        <v>116.11917803225806</v>
      </c>
    </row>
    <row r="449" spans="1:5" ht="12.75" customHeight="1" x14ac:dyDescent="0.2">
      <c r="A449" s="87">
        <v>3632</v>
      </c>
      <c r="B449" s="124" t="s">
        <v>135</v>
      </c>
      <c r="C449" s="227">
        <v>93000000</v>
      </c>
      <c r="D449" s="70">
        <v>107990835.56999999</v>
      </c>
      <c r="E449" s="290">
        <f t="shared" si="132"/>
        <v>116.11917803225806</v>
      </c>
    </row>
    <row r="450" spans="1:5" ht="12.75" customHeight="1" x14ac:dyDescent="0.2">
      <c r="A450" s="78">
        <v>38</v>
      </c>
      <c r="B450" s="104" t="s">
        <v>60</v>
      </c>
      <c r="C450" s="282">
        <f>C451+C453</f>
        <v>80000000</v>
      </c>
      <c r="D450" s="282">
        <f>D451+D453</f>
        <v>79805044.590000004</v>
      </c>
      <c r="E450" s="160">
        <f t="shared" si="132"/>
        <v>99.7563057375</v>
      </c>
    </row>
    <row r="451" spans="1:5" ht="12.75" customHeight="1" x14ac:dyDescent="0.2">
      <c r="A451" s="78">
        <v>382</v>
      </c>
      <c r="B451" s="104" t="s">
        <v>85</v>
      </c>
      <c r="C451" s="282">
        <f t="shared" ref="C451:D451" si="141">C452</f>
        <v>80000000</v>
      </c>
      <c r="D451" s="282">
        <f t="shared" si="141"/>
        <v>79805044.590000004</v>
      </c>
      <c r="E451" s="160">
        <f t="shared" si="132"/>
        <v>99.7563057375</v>
      </c>
    </row>
    <row r="452" spans="1:5" ht="12.75" customHeight="1" x14ac:dyDescent="0.2">
      <c r="A452" s="87">
        <v>3822</v>
      </c>
      <c r="B452" s="124" t="s">
        <v>84</v>
      </c>
      <c r="C452" s="227">
        <v>80000000</v>
      </c>
      <c r="D452" s="70">
        <v>79805044.590000004</v>
      </c>
      <c r="E452" s="290">
        <f t="shared" si="132"/>
        <v>99.7563057375</v>
      </c>
    </row>
    <row r="453" spans="1:5" ht="12.75" customHeight="1" x14ac:dyDescent="0.2">
      <c r="A453" s="87"/>
      <c r="B453" s="124"/>
      <c r="C453" s="70"/>
      <c r="D453" s="70"/>
      <c r="E453" s="155"/>
    </row>
    <row r="454" spans="1:5" s="130" customFormat="1" ht="12" customHeight="1" x14ac:dyDescent="0.2">
      <c r="A454" s="89" t="s">
        <v>171</v>
      </c>
      <c r="B454" s="93" t="s">
        <v>218</v>
      </c>
      <c r="C454" s="282">
        <f>C455</f>
        <v>3200000</v>
      </c>
      <c r="D454" s="282">
        <f>D455</f>
        <v>3099154.72</v>
      </c>
      <c r="E454" s="160">
        <f t="shared" si="132"/>
        <v>96.848585000000014</v>
      </c>
    </row>
    <row r="455" spans="1:5" s="130" customFormat="1" ht="12.75" hidden="1" customHeight="1" x14ac:dyDescent="0.2">
      <c r="A455" s="89">
        <v>3</v>
      </c>
      <c r="B455" s="100" t="s">
        <v>40</v>
      </c>
      <c r="C455" s="282">
        <f>C456+C459+C463</f>
        <v>3200000</v>
      </c>
      <c r="D455" s="282">
        <f>D456+D459+D463</f>
        <v>3099154.72</v>
      </c>
      <c r="E455" s="160">
        <f t="shared" si="132"/>
        <v>96.848585000000014</v>
      </c>
    </row>
    <row r="456" spans="1:5" s="130" customFormat="1" ht="12.75" customHeight="1" x14ac:dyDescent="0.2">
      <c r="A456" s="89">
        <v>32</v>
      </c>
      <c r="B456" s="98" t="s">
        <v>4</v>
      </c>
      <c r="C456" s="282">
        <f t="shared" ref="C456:D456" si="142">C457</f>
        <v>500000</v>
      </c>
      <c r="D456" s="282">
        <f t="shared" si="142"/>
        <v>69000</v>
      </c>
      <c r="E456" s="160">
        <f t="shared" si="132"/>
        <v>13.8</v>
      </c>
    </row>
    <row r="457" spans="1:5" s="130" customFormat="1" ht="12.75" customHeight="1" x14ac:dyDescent="0.2">
      <c r="A457" s="78">
        <v>323</v>
      </c>
      <c r="B457" s="100" t="s">
        <v>12</v>
      </c>
      <c r="C457" s="282">
        <f>C458</f>
        <v>500000</v>
      </c>
      <c r="D457" s="282">
        <f>D458</f>
        <v>69000</v>
      </c>
      <c r="E457" s="160">
        <f t="shared" si="132"/>
        <v>13.8</v>
      </c>
    </row>
    <row r="458" spans="1:5" ht="12.75" customHeight="1" x14ac:dyDescent="0.2">
      <c r="A458" s="87">
        <v>3237</v>
      </c>
      <c r="B458" s="101" t="s">
        <v>14</v>
      </c>
      <c r="C458" s="227">
        <v>500000</v>
      </c>
      <c r="D458" s="70">
        <v>69000</v>
      </c>
      <c r="E458" s="290">
        <f t="shared" si="132"/>
        <v>13.8</v>
      </c>
    </row>
    <row r="459" spans="1:5" ht="12.75" customHeight="1" x14ac:dyDescent="0.2">
      <c r="A459" s="78">
        <v>36</v>
      </c>
      <c r="B459" s="131" t="s">
        <v>215</v>
      </c>
      <c r="C459" s="282">
        <f t="shared" ref="C459" si="143">C460</f>
        <v>2500000</v>
      </c>
      <c r="D459" s="282">
        <f>D460</f>
        <v>2792158.75</v>
      </c>
      <c r="E459" s="160">
        <f t="shared" si="132"/>
        <v>111.68635</v>
      </c>
    </row>
    <row r="460" spans="1:5" ht="12.75" customHeight="1" x14ac:dyDescent="0.2">
      <c r="A460" s="78">
        <v>363</v>
      </c>
      <c r="B460" s="95" t="s">
        <v>134</v>
      </c>
      <c r="C460" s="282">
        <f>C461+C462</f>
        <v>2500000</v>
      </c>
      <c r="D460" s="282">
        <f>D461+D462</f>
        <v>2792158.75</v>
      </c>
      <c r="E460" s="160">
        <f t="shared" si="132"/>
        <v>111.68635</v>
      </c>
    </row>
    <row r="461" spans="1:5" ht="12.75" customHeight="1" x14ac:dyDescent="0.2">
      <c r="A461" s="67">
        <v>3631</v>
      </c>
      <c r="B461" s="124" t="s">
        <v>178</v>
      </c>
      <c r="C461" s="227">
        <v>2122500</v>
      </c>
      <c r="D461" s="70">
        <v>2441667</v>
      </c>
      <c r="E461" s="290">
        <f t="shared" si="132"/>
        <v>115.0373144876325</v>
      </c>
    </row>
    <row r="462" spans="1:5" ht="12.75" customHeight="1" x14ac:dyDescent="0.2">
      <c r="A462" s="87">
        <v>3632</v>
      </c>
      <c r="B462" s="124" t="s">
        <v>135</v>
      </c>
      <c r="C462" s="227">
        <v>377500</v>
      </c>
      <c r="D462" s="70">
        <v>350491.75</v>
      </c>
      <c r="E462" s="290">
        <f t="shared" si="132"/>
        <v>92.845496688741719</v>
      </c>
    </row>
    <row r="463" spans="1:5" ht="12.75" customHeight="1" x14ac:dyDescent="0.2">
      <c r="A463" s="78">
        <v>38</v>
      </c>
      <c r="B463" s="104" t="s">
        <v>60</v>
      </c>
      <c r="C463" s="282">
        <f>C464+C466</f>
        <v>200000</v>
      </c>
      <c r="D463" s="282">
        <f>D464+D466</f>
        <v>237995.97</v>
      </c>
      <c r="E463" s="160">
        <f t="shared" si="132"/>
        <v>118.997985</v>
      </c>
    </row>
    <row r="464" spans="1:5" ht="12.75" customHeight="1" x14ac:dyDescent="0.2">
      <c r="A464" s="78">
        <v>382</v>
      </c>
      <c r="B464" s="104" t="s">
        <v>85</v>
      </c>
      <c r="C464" s="282">
        <f t="shared" ref="C464:D464" si="144">C465</f>
        <v>200000</v>
      </c>
      <c r="D464" s="282">
        <f t="shared" si="144"/>
        <v>237995.97</v>
      </c>
      <c r="E464" s="160">
        <f t="shared" ref="E464:E504" si="145">D464/C464*100</f>
        <v>118.997985</v>
      </c>
    </row>
    <row r="465" spans="1:5" ht="12.75" customHeight="1" x14ac:dyDescent="0.2">
      <c r="A465" s="87">
        <v>3821</v>
      </c>
      <c r="B465" s="124" t="s">
        <v>123</v>
      </c>
      <c r="C465" s="227">
        <v>200000</v>
      </c>
      <c r="D465" s="70">
        <v>237995.97</v>
      </c>
      <c r="E465" s="290">
        <f t="shared" si="145"/>
        <v>118.997985</v>
      </c>
    </row>
    <row r="466" spans="1:5" ht="12.75" customHeight="1" x14ac:dyDescent="0.2">
      <c r="A466" s="87"/>
      <c r="B466" s="124"/>
      <c r="C466" s="70"/>
      <c r="D466" s="70"/>
      <c r="E466" s="155"/>
    </row>
    <row r="467" spans="1:5" s="130" customFormat="1" ht="12.75" customHeight="1" x14ac:dyDescent="0.2">
      <c r="A467" s="89" t="s">
        <v>172</v>
      </c>
      <c r="B467" s="93" t="s">
        <v>165</v>
      </c>
      <c r="C467" s="282">
        <f t="shared" ref="C467:D467" si="146">C468</f>
        <v>1055000</v>
      </c>
      <c r="D467" s="282">
        <f t="shared" si="146"/>
        <v>288154.96000000002</v>
      </c>
      <c r="E467" s="160">
        <f t="shared" si="145"/>
        <v>27.313266350710901</v>
      </c>
    </row>
    <row r="468" spans="1:5" s="130" customFormat="1" ht="12.75" hidden="1" customHeight="1" x14ac:dyDescent="0.2">
      <c r="A468" s="89">
        <v>3</v>
      </c>
      <c r="B468" s="100" t="s">
        <v>40</v>
      </c>
      <c r="C468" s="282">
        <f>C469+C474+C477</f>
        <v>1055000</v>
      </c>
      <c r="D468" s="282">
        <f>D469+D474+D477</f>
        <v>288154.96000000002</v>
      </c>
      <c r="E468" s="160">
        <f t="shared" si="145"/>
        <v>27.313266350710901</v>
      </c>
    </row>
    <row r="469" spans="1:5" s="130" customFormat="1" ht="12.75" customHeight="1" x14ac:dyDescent="0.2">
      <c r="A469" s="78">
        <v>35</v>
      </c>
      <c r="B469" s="98" t="s">
        <v>17</v>
      </c>
      <c r="C469" s="282">
        <f>C470+C472</f>
        <v>250000</v>
      </c>
      <c r="D469" s="282">
        <f>D470+D472</f>
        <v>66242.600000000006</v>
      </c>
      <c r="E469" s="160">
        <f t="shared" si="145"/>
        <v>26.497040000000005</v>
      </c>
    </row>
    <row r="470" spans="1:5" s="130" customFormat="1" ht="12.75" customHeight="1" x14ac:dyDescent="0.2">
      <c r="A470" s="78">
        <v>351</v>
      </c>
      <c r="B470" s="98" t="s">
        <v>0</v>
      </c>
      <c r="C470" s="282">
        <f>C471</f>
        <v>200000</v>
      </c>
      <c r="D470" s="282">
        <f>D471</f>
        <v>66242.600000000006</v>
      </c>
      <c r="E470" s="160">
        <f t="shared" si="145"/>
        <v>33.121300000000005</v>
      </c>
    </row>
    <row r="471" spans="1:5" s="130" customFormat="1" ht="12.75" customHeight="1" x14ac:dyDescent="0.2">
      <c r="A471" s="87">
        <v>3512</v>
      </c>
      <c r="B471" s="99" t="s">
        <v>0</v>
      </c>
      <c r="C471" s="227">
        <v>200000</v>
      </c>
      <c r="D471" s="70">
        <v>66242.600000000006</v>
      </c>
      <c r="E471" s="290">
        <f t="shared" si="145"/>
        <v>33.121300000000005</v>
      </c>
    </row>
    <row r="472" spans="1:5" s="130" customFormat="1" ht="25.5" customHeight="1" x14ac:dyDescent="0.2">
      <c r="A472" s="78">
        <v>352</v>
      </c>
      <c r="B472" s="106" t="s">
        <v>147</v>
      </c>
      <c r="C472" s="282">
        <f t="shared" ref="C472:D472" si="147">C473</f>
        <v>50000</v>
      </c>
      <c r="D472" s="282">
        <f t="shared" si="147"/>
        <v>0</v>
      </c>
      <c r="E472" s="160">
        <f t="shared" si="145"/>
        <v>0</v>
      </c>
    </row>
    <row r="473" spans="1:5" ht="12.75" hidden="1" customHeight="1" x14ac:dyDescent="0.2">
      <c r="A473" s="87">
        <v>3522</v>
      </c>
      <c r="B473" s="124" t="s">
        <v>2</v>
      </c>
      <c r="C473" s="227">
        <v>50000</v>
      </c>
      <c r="D473" s="70">
        <v>0</v>
      </c>
      <c r="E473" s="290">
        <f t="shared" si="145"/>
        <v>0</v>
      </c>
    </row>
    <row r="474" spans="1:5" s="130" customFormat="1" ht="12.75" customHeight="1" x14ac:dyDescent="0.2">
      <c r="A474" s="78">
        <v>36</v>
      </c>
      <c r="B474" s="131" t="s">
        <v>215</v>
      </c>
      <c r="C474" s="282">
        <f t="shared" ref="C474:D475" si="148">C475</f>
        <v>700000</v>
      </c>
      <c r="D474" s="282">
        <f t="shared" si="148"/>
        <v>198474.17</v>
      </c>
      <c r="E474" s="160">
        <f t="shared" si="145"/>
        <v>28.353452857142859</v>
      </c>
    </row>
    <row r="475" spans="1:5" s="130" customFormat="1" ht="12.75" customHeight="1" x14ac:dyDescent="0.2">
      <c r="A475" s="78">
        <v>363</v>
      </c>
      <c r="B475" s="95" t="s">
        <v>134</v>
      </c>
      <c r="C475" s="282">
        <f t="shared" si="148"/>
        <v>700000</v>
      </c>
      <c r="D475" s="282">
        <f t="shared" si="148"/>
        <v>198474.17</v>
      </c>
      <c r="E475" s="160">
        <f t="shared" si="145"/>
        <v>28.353452857142859</v>
      </c>
    </row>
    <row r="476" spans="1:5" ht="12.75" customHeight="1" x14ac:dyDescent="0.2">
      <c r="A476" s="87">
        <v>3632</v>
      </c>
      <c r="B476" s="124" t="s">
        <v>135</v>
      </c>
      <c r="C476" s="227">
        <v>700000</v>
      </c>
      <c r="D476" s="70">
        <v>198474.17</v>
      </c>
      <c r="E476" s="290">
        <f t="shared" si="145"/>
        <v>28.353452857142859</v>
      </c>
    </row>
    <row r="477" spans="1:5" s="130" customFormat="1" ht="12.75" customHeight="1" x14ac:dyDescent="0.2">
      <c r="A477" s="78">
        <v>38</v>
      </c>
      <c r="B477" s="104" t="s">
        <v>60</v>
      </c>
      <c r="C477" s="282">
        <f t="shared" ref="C477:D478" si="149">C478</f>
        <v>105000</v>
      </c>
      <c r="D477" s="282">
        <f t="shared" si="149"/>
        <v>23438.19</v>
      </c>
      <c r="E477" s="160">
        <f t="shared" si="145"/>
        <v>22.322085714285713</v>
      </c>
    </row>
    <row r="478" spans="1:5" s="130" customFormat="1" ht="12.75" customHeight="1" x14ac:dyDescent="0.2">
      <c r="A478" s="78">
        <v>381</v>
      </c>
      <c r="B478" s="104" t="s">
        <v>39</v>
      </c>
      <c r="C478" s="282">
        <f t="shared" si="149"/>
        <v>105000</v>
      </c>
      <c r="D478" s="282">
        <f t="shared" si="149"/>
        <v>23438.19</v>
      </c>
      <c r="E478" s="160">
        <f t="shared" si="145"/>
        <v>22.322085714285713</v>
      </c>
    </row>
    <row r="479" spans="1:5" ht="12.75" customHeight="1" x14ac:dyDescent="0.2">
      <c r="A479" s="87">
        <v>3811</v>
      </c>
      <c r="B479" s="124" t="s">
        <v>20</v>
      </c>
      <c r="C479" s="227">
        <v>105000</v>
      </c>
      <c r="D479" s="70">
        <v>23438.19</v>
      </c>
      <c r="E479" s="290">
        <f t="shared" si="145"/>
        <v>22.322085714285713</v>
      </c>
    </row>
    <row r="480" spans="1:5" ht="12.75" customHeight="1" x14ac:dyDescent="0.2">
      <c r="A480" s="87"/>
      <c r="B480" s="124"/>
      <c r="C480" s="70"/>
      <c r="D480" s="70"/>
      <c r="E480" s="155"/>
    </row>
    <row r="481" spans="1:5" s="130" customFormat="1" ht="25.5" customHeight="1" x14ac:dyDescent="0.2">
      <c r="A481" s="279" t="s">
        <v>173</v>
      </c>
      <c r="B481" s="93" t="s">
        <v>166</v>
      </c>
      <c r="C481" s="282">
        <f t="shared" ref="C481:D482" si="150">C482</f>
        <v>1182000</v>
      </c>
      <c r="D481" s="282">
        <f t="shared" si="150"/>
        <v>1135744.2</v>
      </c>
      <c r="E481" s="160">
        <f t="shared" si="145"/>
        <v>96.08664974619289</v>
      </c>
    </row>
    <row r="482" spans="1:5" s="130" customFormat="1" ht="12.75" hidden="1" customHeight="1" x14ac:dyDescent="0.2">
      <c r="A482" s="89">
        <v>3</v>
      </c>
      <c r="B482" s="100" t="s">
        <v>40</v>
      </c>
      <c r="C482" s="282">
        <f t="shared" si="150"/>
        <v>1182000</v>
      </c>
      <c r="D482" s="282">
        <f t="shared" si="150"/>
        <v>1135744.2</v>
      </c>
      <c r="E482" s="160">
        <f t="shared" si="145"/>
        <v>96.08664974619289</v>
      </c>
    </row>
    <row r="483" spans="1:5" s="130" customFormat="1" ht="12.75" customHeight="1" x14ac:dyDescent="0.2">
      <c r="A483" s="89">
        <v>32</v>
      </c>
      <c r="B483" s="98" t="s">
        <v>4</v>
      </c>
      <c r="C483" s="282">
        <f>C484</f>
        <v>1182000</v>
      </c>
      <c r="D483" s="282">
        <f>D484</f>
        <v>1135744.2</v>
      </c>
      <c r="E483" s="160">
        <f t="shared" si="145"/>
        <v>96.08664974619289</v>
      </c>
    </row>
    <row r="484" spans="1:5" s="130" customFormat="1" ht="12.75" customHeight="1" x14ac:dyDescent="0.2">
      <c r="A484" s="78">
        <v>323</v>
      </c>
      <c r="B484" s="100" t="s">
        <v>12</v>
      </c>
      <c r="C484" s="282">
        <f>C485+C486+C487+C488</f>
        <v>1182000</v>
      </c>
      <c r="D484" s="282">
        <f>D485+D486+D487+D488</f>
        <v>1135744.2</v>
      </c>
      <c r="E484" s="160">
        <f t="shared" si="145"/>
        <v>96.08664974619289</v>
      </c>
    </row>
    <row r="485" spans="1:5" ht="12.75" customHeight="1" x14ac:dyDescent="0.2">
      <c r="A485" s="87">
        <v>3233</v>
      </c>
      <c r="B485" s="91" t="s">
        <v>52</v>
      </c>
      <c r="C485" s="227">
        <v>552000</v>
      </c>
      <c r="D485" s="70">
        <v>480181.04</v>
      </c>
      <c r="E485" s="290">
        <f t="shared" si="145"/>
        <v>86.989318840579713</v>
      </c>
    </row>
    <row r="486" spans="1:5" ht="12.75" customHeight="1" x14ac:dyDescent="0.2">
      <c r="A486" s="87">
        <v>3235</v>
      </c>
      <c r="B486" s="91" t="s">
        <v>54</v>
      </c>
      <c r="C486" s="227">
        <v>260000</v>
      </c>
      <c r="D486" s="70">
        <v>225825</v>
      </c>
      <c r="E486" s="290">
        <f t="shared" si="145"/>
        <v>86.855769230769226</v>
      </c>
    </row>
    <row r="487" spans="1:5" ht="12.75" customHeight="1" x14ac:dyDescent="0.2">
      <c r="A487" s="87">
        <v>3237</v>
      </c>
      <c r="B487" s="101" t="s">
        <v>14</v>
      </c>
      <c r="C487" s="227">
        <v>370000</v>
      </c>
      <c r="D487" s="70">
        <v>362239</v>
      </c>
      <c r="E487" s="290">
        <f t="shared" si="145"/>
        <v>97.902432432432434</v>
      </c>
    </row>
    <row r="488" spans="1:5" ht="12.75" customHeight="1" x14ac:dyDescent="0.2">
      <c r="A488" s="87">
        <v>3239</v>
      </c>
      <c r="B488" s="101" t="s">
        <v>56</v>
      </c>
      <c r="C488" s="227">
        <v>0</v>
      </c>
      <c r="D488" s="288">
        <v>67499.16</v>
      </c>
      <c r="E488" s="300" t="s">
        <v>203</v>
      </c>
    </row>
    <row r="489" spans="1:5" ht="12" customHeight="1" x14ac:dyDescent="0.2">
      <c r="A489" s="87"/>
      <c r="B489" s="101"/>
      <c r="C489" s="288"/>
      <c r="D489" s="288"/>
      <c r="E489" s="308"/>
    </row>
    <row r="490" spans="1:5" ht="12.6" customHeight="1" x14ac:dyDescent="0.2">
      <c r="A490" s="193">
        <v>103</v>
      </c>
      <c r="B490" s="309" t="s">
        <v>240</v>
      </c>
      <c r="C490" s="282">
        <f t="shared" ref="C490:D490" si="151">C492</f>
        <v>645200000</v>
      </c>
      <c r="D490" s="282">
        <f t="shared" si="151"/>
        <v>669502840.90999997</v>
      </c>
      <c r="E490" s="160">
        <f t="shared" si="145"/>
        <v>103.76671433818971</v>
      </c>
    </row>
    <row r="491" spans="1:5" ht="12.75" customHeight="1" x14ac:dyDescent="0.2">
      <c r="A491" s="108"/>
      <c r="B491" s="146"/>
      <c r="C491" s="288"/>
      <c r="D491" s="288"/>
      <c r="E491" s="289"/>
    </row>
    <row r="492" spans="1:5" s="130" customFormat="1" ht="12.75" customHeight="1" x14ac:dyDescent="0.2">
      <c r="A492" s="78" t="s">
        <v>82</v>
      </c>
      <c r="B492" s="145" t="s">
        <v>240</v>
      </c>
      <c r="C492" s="282">
        <f t="shared" ref="C492:D492" si="152">C493</f>
        <v>645200000</v>
      </c>
      <c r="D492" s="282">
        <f t="shared" si="152"/>
        <v>669502840.90999997</v>
      </c>
      <c r="E492" s="160">
        <f t="shared" si="145"/>
        <v>103.76671433818971</v>
      </c>
    </row>
    <row r="493" spans="1:5" s="130" customFormat="1" ht="12.75" hidden="1" customHeight="1" x14ac:dyDescent="0.2">
      <c r="A493" s="89">
        <v>3</v>
      </c>
      <c r="B493" s="100" t="s">
        <v>40</v>
      </c>
      <c r="C493" s="282">
        <f>C494+C499+C502</f>
        <v>645200000</v>
      </c>
      <c r="D493" s="282">
        <f>D494+D499+D502</f>
        <v>669502840.90999997</v>
      </c>
      <c r="E493" s="160">
        <f t="shared" si="145"/>
        <v>103.76671433818971</v>
      </c>
    </row>
    <row r="494" spans="1:5" s="130" customFormat="1" ht="12.75" customHeight="1" x14ac:dyDescent="0.2">
      <c r="A494" s="89">
        <v>32</v>
      </c>
      <c r="B494" s="98" t="s">
        <v>4</v>
      </c>
      <c r="C494" s="282">
        <f>C495+C497</f>
        <v>644998000</v>
      </c>
      <c r="D494" s="282">
        <f>D495+D497</f>
        <v>669502840.90999997</v>
      </c>
      <c r="E494" s="160">
        <f t="shared" si="145"/>
        <v>103.79921192158734</v>
      </c>
    </row>
    <row r="495" spans="1:5" s="130" customFormat="1" ht="12.75" customHeight="1" x14ac:dyDescent="0.2">
      <c r="A495" s="89">
        <v>323</v>
      </c>
      <c r="B495" s="100" t="s">
        <v>12</v>
      </c>
      <c r="C495" s="282">
        <f>C496</f>
        <v>50000</v>
      </c>
      <c r="D495" s="282">
        <f>D496</f>
        <v>0</v>
      </c>
      <c r="E495" s="160">
        <f t="shared" si="145"/>
        <v>0</v>
      </c>
    </row>
    <row r="496" spans="1:5" ht="12.75" hidden="1" customHeight="1" x14ac:dyDescent="0.2">
      <c r="A496" s="87">
        <v>3237</v>
      </c>
      <c r="B496" s="101" t="s">
        <v>14</v>
      </c>
      <c r="C496" s="227">
        <v>50000</v>
      </c>
      <c r="D496" s="70">
        <v>0</v>
      </c>
      <c r="E496" s="290">
        <f t="shared" si="145"/>
        <v>0</v>
      </c>
    </row>
    <row r="497" spans="1:5" s="130" customFormat="1" ht="12.75" customHeight="1" x14ac:dyDescent="0.2">
      <c r="A497" s="78">
        <v>329</v>
      </c>
      <c r="B497" s="89" t="s">
        <v>57</v>
      </c>
      <c r="C497" s="282">
        <f>C498</f>
        <v>644948000</v>
      </c>
      <c r="D497" s="282">
        <f>D498</f>
        <v>669502840.90999997</v>
      </c>
      <c r="E497" s="160">
        <f t="shared" si="145"/>
        <v>103.8072590208823</v>
      </c>
    </row>
    <row r="498" spans="1:5" ht="12.75" customHeight="1" x14ac:dyDescent="0.2">
      <c r="A498" s="88">
        <v>3299</v>
      </c>
      <c r="B498" s="124" t="s">
        <v>57</v>
      </c>
      <c r="C498" s="227">
        <v>644948000</v>
      </c>
      <c r="D498" s="70">
        <v>669502840.90999997</v>
      </c>
      <c r="E498" s="290">
        <f t="shared" si="145"/>
        <v>103.8072590208823</v>
      </c>
    </row>
    <row r="499" spans="1:5" s="130" customFormat="1" ht="12.75" customHeight="1" x14ac:dyDescent="0.2">
      <c r="A499" s="78">
        <v>34</v>
      </c>
      <c r="B499" s="98" t="s">
        <v>16</v>
      </c>
      <c r="C499" s="282">
        <f t="shared" ref="C499:D500" si="153">C500</f>
        <v>2000</v>
      </c>
      <c r="D499" s="282">
        <f t="shared" si="153"/>
        <v>0</v>
      </c>
      <c r="E499" s="160">
        <f t="shared" si="145"/>
        <v>0</v>
      </c>
    </row>
    <row r="500" spans="1:5" s="130" customFormat="1" ht="12.75" customHeight="1" x14ac:dyDescent="0.2">
      <c r="A500" s="78">
        <v>343</v>
      </c>
      <c r="B500" s="89" t="s">
        <v>64</v>
      </c>
      <c r="C500" s="282">
        <f t="shared" si="153"/>
        <v>2000</v>
      </c>
      <c r="D500" s="282">
        <f t="shared" si="153"/>
        <v>0</v>
      </c>
      <c r="E500" s="160">
        <f t="shared" si="145"/>
        <v>0</v>
      </c>
    </row>
    <row r="501" spans="1:5" ht="12.75" hidden="1" customHeight="1" x14ac:dyDescent="0.2">
      <c r="A501" s="88">
        <v>3433</v>
      </c>
      <c r="B501" s="127" t="s">
        <v>81</v>
      </c>
      <c r="C501" s="227">
        <v>2000</v>
      </c>
      <c r="D501" s="70">
        <v>0</v>
      </c>
      <c r="E501" s="290">
        <f t="shared" si="145"/>
        <v>0</v>
      </c>
    </row>
    <row r="502" spans="1:5" ht="12.75" customHeight="1" x14ac:dyDescent="0.2">
      <c r="A502" s="78">
        <v>36</v>
      </c>
      <c r="B502" s="131" t="s">
        <v>215</v>
      </c>
      <c r="C502" s="282">
        <f t="shared" ref="C502" si="154">C503</f>
        <v>200000</v>
      </c>
      <c r="D502" s="282">
        <f>D503</f>
        <v>0</v>
      </c>
      <c r="E502" s="160">
        <f t="shared" si="145"/>
        <v>0</v>
      </c>
    </row>
    <row r="503" spans="1:5" ht="12.75" customHeight="1" x14ac:dyDescent="0.2">
      <c r="A503" s="78">
        <v>363</v>
      </c>
      <c r="B503" s="95" t="s">
        <v>134</v>
      </c>
      <c r="C503" s="282">
        <f>C504+C505</f>
        <v>200000</v>
      </c>
      <c r="D503" s="282">
        <f>D504+D505</f>
        <v>0</v>
      </c>
      <c r="E503" s="160">
        <f t="shared" si="145"/>
        <v>0</v>
      </c>
    </row>
    <row r="504" spans="1:5" ht="12.75" hidden="1" customHeight="1" x14ac:dyDescent="0.2">
      <c r="A504" s="67">
        <v>3631</v>
      </c>
      <c r="B504" s="124" t="s">
        <v>178</v>
      </c>
      <c r="C504" s="227">
        <v>200000</v>
      </c>
      <c r="D504" s="70">
        <v>0</v>
      </c>
      <c r="E504" s="290">
        <f t="shared" si="145"/>
        <v>0</v>
      </c>
    </row>
    <row r="505" spans="1:5" ht="12.75" customHeight="1" x14ac:dyDescent="0.2">
      <c r="A505" s="88"/>
    </row>
    <row r="506" spans="1:5" ht="12.75" customHeight="1" x14ac:dyDescent="0.2">
      <c r="B506" s="110"/>
    </row>
    <row r="507" spans="1:5" ht="12.75" customHeight="1" x14ac:dyDescent="0.2">
      <c r="A507" s="88"/>
    </row>
    <row r="508" spans="1:5" ht="12.75" customHeight="1" x14ac:dyDescent="0.2">
      <c r="B508" s="111"/>
    </row>
    <row r="509" spans="1:5" ht="12.75" customHeight="1" x14ac:dyDescent="0.2">
      <c r="A509" s="88"/>
      <c r="B509" s="109"/>
    </row>
    <row r="510" spans="1:5" ht="12.75" customHeight="1" x14ac:dyDescent="0.2"/>
    <row r="511" spans="1:5" ht="12.75" customHeight="1" x14ac:dyDescent="0.2">
      <c r="A511" s="88"/>
      <c r="B511" s="110"/>
    </row>
    <row r="512" spans="1:5" ht="12.75" customHeight="1" x14ac:dyDescent="0.2"/>
    <row r="513" spans="1:2" ht="12.75" customHeight="1" x14ac:dyDescent="0.2">
      <c r="A513" s="88"/>
      <c r="B513" s="110"/>
    </row>
    <row r="514" spans="1:2" ht="12.75" customHeight="1" x14ac:dyDescent="0.2"/>
    <row r="515" spans="1:2" ht="12.75" customHeight="1" x14ac:dyDescent="0.2">
      <c r="A515" s="88"/>
      <c r="B515" s="110"/>
    </row>
    <row r="516" spans="1:2" ht="12.75" customHeight="1" x14ac:dyDescent="0.2"/>
    <row r="517" spans="1:2" ht="12.75" customHeight="1" x14ac:dyDescent="0.2">
      <c r="A517" s="88"/>
    </row>
    <row r="518" spans="1:2" ht="12.75" customHeight="1" x14ac:dyDescent="0.2">
      <c r="B518" s="110"/>
    </row>
    <row r="519" spans="1:2" ht="12.75" customHeight="1" x14ac:dyDescent="0.2"/>
    <row r="520" spans="1:2" ht="12.75" customHeight="1" x14ac:dyDescent="0.2">
      <c r="A520" s="88"/>
      <c r="B520" s="110"/>
    </row>
    <row r="521" spans="1:2" ht="12.75" customHeight="1" x14ac:dyDescent="0.2">
      <c r="A521" s="88"/>
    </row>
    <row r="522" spans="1:2" ht="12.75" customHeight="1" x14ac:dyDescent="0.2">
      <c r="A522" s="88"/>
      <c r="B522" s="111"/>
    </row>
    <row r="523" spans="1:2" ht="12.75" customHeight="1" x14ac:dyDescent="0.2">
      <c r="B523" s="109"/>
    </row>
    <row r="524" spans="1:2" ht="12.75" customHeight="1" x14ac:dyDescent="0.2"/>
    <row r="525" spans="1:2" ht="12.75" customHeight="1" x14ac:dyDescent="0.2">
      <c r="A525" s="88"/>
      <c r="B525" s="110"/>
    </row>
    <row r="526" spans="1:2" ht="12.75" customHeight="1" x14ac:dyDescent="0.2"/>
    <row r="527" spans="1:2" ht="12.75" customHeight="1" x14ac:dyDescent="0.2">
      <c r="B527" s="110"/>
    </row>
    <row r="528" spans="1:2" ht="12.75" customHeight="1" x14ac:dyDescent="0.2">
      <c r="A528" s="88"/>
    </row>
    <row r="529" spans="1:2" ht="12.75" customHeight="1" x14ac:dyDescent="0.2">
      <c r="B529" s="110"/>
    </row>
    <row r="530" spans="1:2" ht="12.75" customHeight="1" x14ac:dyDescent="0.2"/>
    <row r="531" spans="1:2" ht="12.75" customHeight="1" x14ac:dyDescent="0.2">
      <c r="A531" s="88"/>
      <c r="B531" s="110"/>
    </row>
    <row r="532" spans="1:2" ht="12.75" customHeight="1" x14ac:dyDescent="0.2"/>
    <row r="533" spans="1:2" ht="12.75" customHeight="1" x14ac:dyDescent="0.2">
      <c r="B533" s="111"/>
    </row>
    <row r="534" spans="1:2" ht="12.75" customHeight="1" x14ac:dyDescent="0.2">
      <c r="A534" s="88"/>
      <c r="B534" s="109"/>
    </row>
    <row r="535" spans="1:2" ht="12.75" customHeight="1" x14ac:dyDescent="0.2"/>
    <row r="536" spans="1:2" ht="12.75" customHeight="1" x14ac:dyDescent="0.2">
      <c r="B536" s="110"/>
    </row>
    <row r="537" spans="1:2" ht="12.75" customHeight="1" x14ac:dyDescent="0.2">
      <c r="A537" s="88"/>
    </row>
    <row r="538" spans="1:2" ht="12.75" customHeight="1" x14ac:dyDescent="0.2">
      <c r="B538" s="110"/>
    </row>
    <row r="539" spans="1:2" ht="12.75" customHeight="1" x14ac:dyDescent="0.2"/>
    <row r="540" spans="1:2" ht="12.75" customHeight="1" x14ac:dyDescent="0.2">
      <c r="A540" s="88"/>
      <c r="B540" s="110"/>
    </row>
    <row r="541" spans="1:2" ht="12.75" customHeight="1" x14ac:dyDescent="0.2"/>
    <row r="542" spans="1:2" ht="12.75" customHeight="1" x14ac:dyDescent="0.2"/>
    <row r="543" spans="1:2" ht="12.75" customHeight="1" x14ac:dyDescent="0.2">
      <c r="B543" s="110"/>
    </row>
    <row r="544" spans="1:2" ht="12.75" customHeight="1" x14ac:dyDescent="0.2"/>
    <row r="545" spans="1:2" ht="12.75" customHeight="1" x14ac:dyDescent="0.2">
      <c r="B545" s="110"/>
    </row>
    <row r="546" spans="1:2" ht="12.75" customHeight="1" x14ac:dyDescent="0.2"/>
    <row r="547" spans="1:2" ht="12.75" customHeight="1" x14ac:dyDescent="0.2">
      <c r="B547" s="112"/>
    </row>
    <row r="548" spans="1:2" ht="12.75" customHeight="1" x14ac:dyDescent="0.2">
      <c r="B548" s="109"/>
    </row>
    <row r="549" spans="1:2" ht="12.75" customHeight="1" x14ac:dyDescent="0.2"/>
    <row r="550" spans="1:2" ht="12.75" customHeight="1" x14ac:dyDescent="0.2">
      <c r="A550" s="88"/>
      <c r="B550" s="110"/>
    </row>
    <row r="551" spans="1:2" ht="12.75" customHeight="1" x14ac:dyDescent="0.2"/>
    <row r="552" spans="1:2" ht="12.75" customHeight="1" x14ac:dyDescent="0.2">
      <c r="A552" s="88"/>
      <c r="B552" s="110"/>
    </row>
    <row r="553" spans="1:2" ht="12.75" customHeight="1" x14ac:dyDescent="0.2"/>
    <row r="554" spans="1:2" ht="12.75" customHeight="1" x14ac:dyDescent="0.2">
      <c r="A554" s="88"/>
      <c r="B554" s="110"/>
    </row>
    <row r="555" spans="1:2" ht="12.75" customHeight="1" x14ac:dyDescent="0.2"/>
    <row r="556" spans="1:2" ht="12.75" customHeight="1" x14ac:dyDescent="0.2"/>
    <row r="557" spans="1:2" ht="12.75" customHeight="1" x14ac:dyDescent="0.2">
      <c r="B557" s="110"/>
    </row>
    <row r="558" spans="1:2" ht="12.75" customHeight="1" x14ac:dyDescent="0.2">
      <c r="A558" s="88"/>
    </row>
    <row r="559" spans="1:2" ht="12.75" customHeight="1" x14ac:dyDescent="0.2">
      <c r="B559" s="110"/>
    </row>
    <row r="560" spans="1:2" ht="12.75" customHeight="1" x14ac:dyDescent="0.2">
      <c r="A560" s="113"/>
    </row>
    <row r="561" spans="1:2" ht="12.75" customHeight="1" x14ac:dyDescent="0.2">
      <c r="A561" s="114"/>
      <c r="B561" s="111"/>
    </row>
    <row r="562" spans="1:2" ht="12.75" customHeight="1" x14ac:dyDescent="0.2">
      <c r="B562" s="109"/>
    </row>
    <row r="563" spans="1:2" ht="12.75" customHeight="1" x14ac:dyDescent="0.2">
      <c r="A563" s="88"/>
    </row>
    <row r="564" spans="1:2" ht="12.75" customHeight="1" x14ac:dyDescent="0.2">
      <c r="B564" s="110"/>
    </row>
    <row r="565" spans="1:2" ht="12.75" customHeight="1" x14ac:dyDescent="0.2">
      <c r="A565" s="88"/>
    </row>
    <row r="566" spans="1:2" ht="12.75" customHeight="1" x14ac:dyDescent="0.2">
      <c r="B566" s="111"/>
    </row>
    <row r="567" spans="1:2" ht="12.75" customHeight="1" x14ac:dyDescent="0.2">
      <c r="A567" s="88"/>
      <c r="B567" s="109"/>
    </row>
    <row r="568" spans="1:2" ht="12.75" customHeight="1" x14ac:dyDescent="0.2"/>
    <row r="569" spans="1:2" ht="12.75" customHeight="1" x14ac:dyDescent="0.2">
      <c r="A569" s="113"/>
      <c r="B569" s="110"/>
    </row>
    <row r="570" spans="1:2" ht="12.75" customHeight="1" x14ac:dyDescent="0.2">
      <c r="A570" s="114"/>
    </row>
    <row r="571" spans="1:2" ht="12.75" customHeight="1" x14ac:dyDescent="0.2">
      <c r="B571" s="110"/>
    </row>
    <row r="572" spans="1:2" ht="12.75" customHeight="1" x14ac:dyDescent="0.2">
      <c r="A572" s="88"/>
    </row>
    <row r="573" spans="1:2" ht="12.75" customHeight="1" x14ac:dyDescent="0.2">
      <c r="B573" s="110"/>
    </row>
    <row r="574" spans="1:2" ht="12.75" customHeight="1" x14ac:dyDescent="0.2">
      <c r="A574" s="88"/>
    </row>
    <row r="575" spans="1:2" ht="12.75" customHeight="1" x14ac:dyDescent="0.2"/>
    <row r="576" spans="1:2" ht="12.75" customHeight="1" x14ac:dyDescent="0.2">
      <c r="A576" s="88"/>
      <c r="B576" s="110"/>
    </row>
    <row r="577" spans="1:2" ht="12.75" customHeight="1" x14ac:dyDescent="0.2"/>
    <row r="578" spans="1:2" ht="12.75" customHeight="1" x14ac:dyDescent="0.2">
      <c r="A578" s="113"/>
      <c r="B578" s="110"/>
    </row>
    <row r="579" spans="1:2" ht="12.75" customHeight="1" x14ac:dyDescent="0.2">
      <c r="A579" s="114"/>
    </row>
    <row r="580" spans="1:2" ht="12.75" customHeight="1" x14ac:dyDescent="0.2">
      <c r="A580" s="113"/>
      <c r="B580" s="111"/>
    </row>
    <row r="581" spans="1:2" ht="12.75" customHeight="1" x14ac:dyDescent="0.2">
      <c r="A581" s="114"/>
      <c r="B581" s="109"/>
    </row>
    <row r="582" spans="1:2" ht="12.75" customHeight="1" x14ac:dyDescent="0.2"/>
    <row r="583" spans="1:2" ht="12.75" customHeight="1" x14ac:dyDescent="0.2">
      <c r="A583" s="88"/>
      <c r="B583" s="110"/>
    </row>
    <row r="584" spans="1:2" ht="12.75" customHeight="1" x14ac:dyDescent="0.2"/>
    <row r="585" spans="1:2" ht="12.75" customHeight="1" x14ac:dyDescent="0.2">
      <c r="A585" s="88"/>
      <c r="B585" s="110"/>
    </row>
    <row r="586" spans="1:2" ht="12.75" customHeight="1" x14ac:dyDescent="0.2"/>
    <row r="587" spans="1:2" ht="12.75" customHeight="1" x14ac:dyDescent="0.2">
      <c r="A587" s="113"/>
      <c r="B587" s="111"/>
    </row>
    <row r="588" spans="1:2" ht="12.75" customHeight="1" x14ac:dyDescent="0.2">
      <c r="A588" s="114"/>
      <c r="B588" s="109"/>
    </row>
    <row r="589" spans="1:2" ht="12.75" customHeight="1" x14ac:dyDescent="0.2"/>
    <row r="590" spans="1:2" ht="12.75" customHeight="1" x14ac:dyDescent="0.2">
      <c r="A590" s="88"/>
      <c r="B590" s="110"/>
    </row>
    <row r="591" spans="1:2" ht="12.75" customHeight="1" x14ac:dyDescent="0.2"/>
    <row r="592" spans="1:2" ht="12.75" customHeight="1" x14ac:dyDescent="0.2">
      <c r="A592" s="88"/>
      <c r="B592" s="110"/>
    </row>
    <row r="593" spans="1:2" ht="12.75" customHeight="1" x14ac:dyDescent="0.2"/>
    <row r="594" spans="1:2" ht="12.75" customHeight="1" x14ac:dyDescent="0.2">
      <c r="A594" s="113"/>
      <c r="B594" s="111"/>
    </row>
    <row r="595" spans="1:2" ht="12.75" customHeight="1" x14ac:dyDescent="0.2">
      <c r="A595" s="114"/>
      <c r="B595" s="109"/>
    </row>
    <row r="596" spans="1:2" ht="12.75" customHeight="1" x14ac:dyDescent="0.2">
      <c r="A596" s="115"/>
      <c r="B596" s="109"/>
    </row>
    <row r="597" spans="1:2" ht="12.75" customHeight="1" x14ac:dyDescent="0.2"/>
    <row r="598" spans="1:2" ht="12.75" customHeight="1" x14ac:dyDescent="0.2">
      <c r="A598" s="88"/>
      <c r="B598" s="110"/>
    </row>
    <row r="599" spans="1:2" ht="12.75" customHeight="1" x14ac:dyDescent="0.2"/>
    <row r="600" spans="1:2" ht="12.75" customHeight="1" x14ac:dyDescent="0.2">
      <c r="A600" s="88"/>
      <c r="B600" s="110"/>
    </row>
    <row r="601" spans="1:2" ht="12.75" customHeight="1" x14ac:dyDescent="0.2"/>
    <row r="602" spans="1:2" ht="12.75" customHeight="1" x14ac:dyDescent="0.2">
      <c r="A602" s="113"/>
      <c r="B602" s="111"/>
    </row>
    <row r="603" spans="1:2" ht="12.75" customHeight="1" x14ac:dyDescent="0.2">
      <c r="A603" s="114"/>
      <c r="B603" s="109"/>
    </row>
    <row r="604" spans="1:2" ht="12.75" customHeight="1" x14ac:dyDescent="0.2">
      <c r="A604" s="114"/>
      <c r="B604" s="109"/>
    </row>
    <row r="605" spans="1:2" ht="12.75" customHeight="1" x14ac:dyDescent="0.2">
      <c r="A605" s="114"/>
      <c r="B605" s="109"/>
    </row>
    <row r="606" spans="1:2" ht="12.75" customHeight="1" x14ac:dyDescent="0.2">
      <c r="A606" s="114"/>
      <c r="B606" s="109"/>
    </row>
    <row r="607" spans="1:2" ht="12.75" customHeight="1" x14ac:dyDescent="0.2">
      <c r="A607" s="114"/>
      <c r="B607" s="109"/>
    </row>
    <row r="608" spans="1:2" ht="12.75" customHeight="1" x14ac:dyDescent="0.2">
      <c r="A608" s="114"/>
      <c r="B608" s="109"/>
    </row>
    <row r="609" spans="1:2" ht="12.75" customHeight="1" x14ac:dyDescent="0.2">
      <c r="A609" s="114"/>
      <c r="B609" s="109"/>
    </row>
    <row r="610" spans="1:2" ht="12.75" customHeight="1" x14ac:dyDescent="0.2"/>
    <row r="611" spans="1:2" ht="12.75" customHeight="1" x14ac:dyDescent="0.2">
      <c r="A611" s="88"/>
      <c r="B611" s="110"/>
    </row>
    <row r="612" spans="1:2" ht="12.75" customHeight="1" x14ac:dyDescent="0.2"/>
    <row r="613" spans="1:2" ht="12.75" customHeight="1" x14ac:dyDescent="0.2">
      <c r="A613" s="88"/>
      <c r="B613" s="110"/>
    </row>
    <row r="614" spans="1:2" ht="12.75" customHeight="1" x14ac:dyDescent="0.2"/>
    <row r="615" spans="1:2" ht="12.75" customHeight="1" x14ac:dyDescent="0.2">
      <c r="A615" s="113"/>
      <c r="B615" s="111"/>
    </row>
    <row r="616" spans="1:2" ht="12.75" customHeight="1" x14ac:dyDescent="0.2">
      <c r="A616" s="114"/>
      <c r="B616" s="109"/>
    </row>
    <row r="617" spans="1:2" ht="12.75" customHeight="1" x14ac:dyDescent="0.2">
      <c r="A617" s="114"/>
      <c r="B617" s="109"/>
    </row>
    <row r="618" spans="1:2" ht="12.75" customHeight="1" x14ac:dyDescent="0.2"/>
    <row r="619" spans="1:2" ht="12.75" customHeight="1" x14ac:dyDescent="0.2">
      <c r="A619" s="88"/>
      <c r="B619" s="110"/>
    </row>
    <row r="620" spans="1:2" ht="12.75" customHeight="1" x14ac:dyDescent="0.2"/>
    <row r="621" spans="1:2" ht="12.75" customHeight="1" x14ac:dyDescent="0.2">
      <c r="A621" s="88"/>
      <c r="B621" s="110"/>
    </row>
    <row r="622" spans="1:2" ht="12.75" customHeight="1" x14ac:dyDescent="0.2"/>
    <row r="623" spans="1:2" ht="12.75" customHeight="1" x14ac:dyDescent="0.2">
      <c r="A623" s="113"/>
      <c r="B623" s="111"/>
    </row>
    <row r="624" spans="1:2" ht="12.75" customHeight="1" x14ac:dyDescent="0.2">
      <c r="A624" s="114"/>
      <c r="B624" s="109"/>
    </row>
    <row r="625" spans="1:2" ht="12.75" customHeight="1" x14ac:dyDescent="0.2">
      <c r="A625" s="114"/>
      <c r="B625" s="109"/>
    </row>
    <row r="626" spans="1:2" ht="12.75" customHeight="1" x14ac:dyDescent="0.2"/>
    <row r="627" spans="1:2" ht="12.75" customHeight="1" x14ac:dyDescent="0.2">
      <c r="A627" s="88"/>
      <c r="B627" s="110"/>
    </row>
    <row r="628" spans="1:2" ht="12.75" customHeight="1" x14ac:dyDescent="0.2"/>
    <row r="629" spans="1:2" ht="12.75" customHeight="1" x14ac:dyDescent="0.2">
      <c r="A629" s="88"/>
      <c r="B629" s="110"/>
    </row>
    <row r="630" spans="1:2" ht="12.75" customHeight="1" x14ac:dyDescent="0.2"/>
    <row r="631" spans="1:2" ht="12.75" customHeight="1" x14ac:dyDescent="0.2">
      <c r="A631" s="113"/>
      <c r="B631" s="111"/>
    </row>
    <row r="632" spans="1:2" ht="12.75" customHeight="1" x14ac:dyDescent="0.2">
      <c r="A632" s="114"/>
      <c r="B632" s="109"/>
    </row>
    <row r="633" spans="1:2" ht="12.75" customHeight="1" x14ac:dyDescent="0.2"/>
    <row r="634" spans="1:2" ht="12.75" customHeight="1" x14ac:dyDescent="0.2">
      <c r="A634" s="88"/>
      <c r="B634" s="110"/>
    </row>
    <row r="635" spans="1:2" ht="12.75" customHeight="1" x14ac:dyDescent="0.2"/>
    <row r="636" spans="1:2" ht="12.75" customHeight="1" x14ac:dyDescent="0.2">
      <c r="A636" s="88"/>
      <c r="B636" s="110"/>
    </row>
    <row r="637" spans="1:2" ht="12.75" customHeight="1" x14ac:dyDescent="0.2"/>
    <row r="638" spans="1:2" ht="12.75" customHeight="1" x14ac:dyDescent="0.2">
      <c r="A638" s="113"/>
      <c r="B638" s="111"/>
    </row>
    <row r="639" spans="1:2" ht="12.75" customHeight="1" x14ac:dyDescent="0.2">
      <c r="A639" s="114"/>
      <c r="B639" s="109"/>
    </row>
    <row r="640" spans="1:2" ht="12.75" customHeight="1" x14ac:dyDescent="0.2">
      <c r="A640" s="114"/>
      <c r="B640" s="109"/>
    </row>
    <row r="641" spans="1:2" ht="12.75" customHeight="1" x14ac:dyDescent="0.2"/>
    <row r="642" spans="1:2" ht="12.75" customHeight="1" x14ac:dyDescent="0.2">
      <c r="A642" s="88"/>
      <c r="B642" s="110"/>
    </row>
    <row r="643" spans="1:2" ht="12.75" customHeight="1" x14ac:dyDescent="0.2"/>
    <row r="644" spans="1:2" ht="12.75" customHeight="1" x14ac:dyDescent="0.2">
      <c r="A644" s="88"/>
      <c r="B644" s="110"/>
    </row>
    <row r="645" spans="1:2" ht="12.75" customHeight="1" x14ac:dyDescent="0.2"/>
    <row r="646" spans="1:2" ht="12.75" customHeight="1" x14ac:dyDescent="0.2">
      <c r="A646" s="113"/>
      <c r="B646" s="111"/>
    </row>
    <row r="647" spans="1:2" ht="12.75" customHeight="1" x14ac:dyDescent="0.2">
      <c r="A647" s="114"/>
      <c r="B647" s="109"/>
    </row>
    <row r="648" spans="1:2" ht="12.75" customHeight="1" x14ac:dyDescent="0.2"/>
    <row r="649" spans="1:2" ht="12.75" customHeight="1" x14ac:dyDescent="0.2">
      <c r="A649" s="88"/>
      <c r="B649" s="110"/>
    </row>
    <row r="650" spans="1:2" ht="12.75" customHeight="1" x14ac:dyDescent="0.2"/>
    <row r="651" spans="1:2" ht="12.75" customHeight="1" x14ac:dyDescent="0.2">
      <c r="A651" s="88"/>
      <c r="B651" s="110"/>
    </row>
    <row r="652" spans="1:2" ht="12.75" customHeight="1" x14ac:dyDescent="0.2"/>
    <row r="653" spans="1:2" ht="12.75" customHeight="1" x14ac:dyDescent="0.2">
      <c r="A653" s="113"/>
      <c r="B653" s="111"/>
    </row>
    <row r="654" spans="1:2" ht="12.75" customHeight="1" x14ac:dyDescent="0.2">
      <c r="A654" s="114"/>
      <c r="B654" s="109"/>
    </row>
    <row r="655" spans="1:2" ht="12.75" customHeight="1" x14ac:dyDescent="0.2">
      <c r="A655" s="114"/>
      <c r="B655" s="109"/>
    </row>
    <row r="656" spans="1:2" ht="12.75" customHeight="1" x14ac:dyDescent="0.2"/>
    <row r="657" spans="1:2" ht="12.75" customHeight="1" x14ac:dyDescent="0.2">
      <c r="A657" s="88"/>
      <c r="B657" s="110"/>
    </row>
    <row r="658" spans="1:2" ht="12.75" customHeight="1" x14ac:dyDescent="0.2"/>
    <row r="659" spans="1:2" ht="12.75" customHeight="1" x14ac:dyDescent="0.2">
      <c r="A659" s="88"/>
      <c r="B659" s="110"/>
    </row>
    <row r="660" spans="1:2" ht="12.75" customHeight="1" x14ac:dyDescent="0.2"/>
    <row r="661" spans="1:2" ht="12.75" customHeight="1" x14ac:dyDescent="0.2">
      <c r="A661" s="113"/>
      <c r="B661" s="111"/>
    </row>
    <row r="662" spans="1:2" ht="12.75" customHeight="1" x14ac:dyDescent="0.2">
      <c r="A662" s="114"/>
      <c r="B662" s="109"/>
    </row>
    <row r="663" spans="1:2" ht="12.75" customHeight="1" x14ac:dyDescent="0.2"/>
    <row r="664" spans="1:2" ht="12.75" customHeight="1" x14ac:dyDescent="0.2">
      <c r="A664" s="88"/>
      <c r="B664" s="110"/>
    </row>
    <row r="665" spans="1:2" ht="12.75" customHeight="1" x14ac:dyDescent="0.2"/>
    <row r="666" spans="1:2" ht="12.75" customHeight="1" x14ac:dyDescent="0.2">
      <c r="A666" s="88"/>
      <c r="B666" s="110"/>
    </row>
    <row r="667" spans="1:2" ht="12.75" customHeight="1" x14ac:dyDescent="0.2"/>
    <row r="668" spans="1:2" ht="12.75" customHeight="1" x14ac:dyDescent="0.2">
      <c r="A668" s="113"/>
      <c r="B668" s="111"/>
    </row>
    <row r="669" spans="1:2" ht="12.75" customHeight="1" x14ac:dyDescent="0.2">
      <c r="A669" s="114"/>
      <c r="B669" s="109"/>
    </row>
    <row r="670" spans="1:2" ht="12.75" customHeight="1" x14ac:dyDescent="0.2"/>
    <row r="671" spans="1:2" ht="12.75" customHeight="1" x14ac:dyDescent="0.2">
      <c r="A671" s="88"/>
      <c r="B671" s="110"/>
    </row>
    <row r="672" spans="1:2" ht="12.75" customHeight="1" x14ac:dyDescent="0.2"/>
    <row r="673" spans="1:2" ht="12.75" customHeight="1" x14ac:dyDescent="0.2">
      <c r="A673" s="88"/>
      <c r="B673" s="110"/>
    </row>
    <row r="674" spans="1:2" ht="12.75" customHeight="1" x14ac:dyDescent="0.2"/>
    <row r="675" spans="1:2" ht="12.75" customHeight="1" x14ac:dyDescent="0.2">
      <c r="A675" s="113"/>
      <c r="B675" s="111"/>
    </row>
    <row r="676" spans="1:2" ht="12.75" customHeight="1" x14ac:dyDescent="0.2">
      <c r="A676" s="114"/>
      <c r="B676" s="109"/>
    </row>
    <row r="677" spans="1:2" ht="12.75" customHeight="1" x14ac:dyDescent="0.2"/>
    <row r="678" spans="1:2" ht="12.75" customHeight="1" x14ac:dyDescent="0.2">
      <c r="A678" s="88"/>
      <c r="B678" s="110"/>
    </row>
    <row r="679" spans="1:2" ht="12.75" customHeight="1" x14ac:dyDescent="0.2"/>
    <row r="680" spans="1:2" ht="12.75" customHeight="1" x14ac:dyDescent="0.2">
      <c r="A680" s="88"/>
      <c r="B680" s="110"/>
    </row>
    <row r="681" spans="1:2" ht="12.75" customHeight="1" x14ac:dyDescent="0.2"/>
    <row r="682" spans="1:2" ht="12.75" customHeight="1" x14ac:dyDescent="0.2">
      <c r="A682" s="113"/>
      <c r="B682" s="111"/>
    </row>
    <row r="683" spans="1:2" ht="12.75" customHeight="1" x14ac:dyDescent="0.2">
      <c r="A683" s="114"/>
      <c r="B683" s="109"/>
    </row>
    <row r="684" spans="1:2" ht="12.75" customHeight="1" x14ac:dyDescent="0.2"/>
    <row r="685" spans="1:2" ht="12.75" customHeight="1" x14ac:dyDescent="0.2">
      <c r="A685" s="88"/>
      <c r="B685" s="110"/>
    </row>
    <row r="686" spans="1:2" ht="12.75" customHeight="1" x14ac:dyDescent="0.2"/>
    <row r="687" spans="1:2" ht="12.75" customHeight="1" x14ac:dyDescent="0.2">
      <c r="A687" s="88"/>
      <c r="B687" s="110"/>
    </row>
    <row r="688" spans="1:2" ht="12.75" customHeight="1" x14ac:dyDescent="0.2"/>
    <row r="689" spans="1:2" ht="12.75" customHeight="1" x14ac:dyDescent="0.2">
      <c r="A689" s="113"/>
      <c r="B689" s="111"/>
    </row>
    <row r="690" spans="1:2" ht="12.75" customHeight="1" x14ac:dyDescent="0.2">
      <c r="A690" s="114"/>
      <c r="B690" s="109"/>
    </row>
    <row r="691" spans="1:2" ht="12.75" customHeight="1" x14ac:dyDescent="0.2"/>
    <row r="692" spans="1:2" ht="12.75" customHeight="1" x14ac:dyDescent="0.2">
      <c r="A692" s="88"/>
      <c r="B692" s="110"/>
    </row>
    <row r="693" spans="1:2" ht="12.75" customHeight="1" x14ac:dyDescent="0.2"/>
    <row r="694" spans="1:2" ht="12.75" customHeight="1" x14ac:dyDescent="0.2">
      <c r="A694" s="88"/>
      <c r="B694" s="110"/>
    </row>
    <row r="695" spans="1:2" ht="12.75" customHeight="1" x14ac:dyDescent="0.2"/>
    <row r="696" spans="1:2" ht="12.75" customHeight="1" x14ac:dyDescent="0.2">
      <c r="A696" s="113"/>
      <c r="B696" s="111"/>
    </row>
    <row r="697" spans="1:2" ht="12.75" customHeight="1" x14ac:dyDescent="0.2">
      <c r="A697" s="114"/>
      <c r="B697" s="109"/>
    </row>
    <row r="698" spans="1:2" ht="12.75" customHeight="1" x14ac:dyDescent="0.2"/>
    <row r="699" spans="1:2" ht="12.75" customHeight="1" x14ac:dyDescent="0.2">
      <c r="A699" s="88"/>
      <c r="B699" s="110"/>
    </row>
    <row r="700" spans="1:2" ht="12.75" customHeight="1" x14ac:dyDescent="0.2"/>
    <row r="701" spans="1:2" ht="12.75" customHeight="1" x14ac:dyDescent="0.2">
      <c r="A701" s="88"/>
      <c r="B701" s="110"/>
    </row>
    <row r="702" spans="1:2" ht="12.75" customHeight="1" x14ac:dyDescent="0.2"/>
    <row r="703" spans="1:2" ht="12.75" customHeight="1" x14ac:dyDescent="0.2">
      <c r="A703" s="113"/>
      <c r="B703" s="111"/>
    </row>
    <row r="704" spans="1:2" ht="12.75" customHeight="1" x14ac:dyDescent="0.2">
      <c r="A704" s="114"/>
      <c r="B704" s="109"/>
    </row>
    <row r="705" spans="1:2" ht="12.75" customHeight="1" x14ac:dyDescent="0.2"/>
    <row r="706" spans="1:2" ht="12.75" customHeight="1" x14ac:dyDescent="0.2">
      <c r="A706" s="88"/>
      <c r="B706" s="110"/>
    </row>
    <row r="707" spans="1:2" ht="12.75" customHeight="1" x14ac:dyDescent="0.2"/>
    <row r="708" spans="1:2" ht="12.75" customHeight="1" x14ac:dyDescent="0.2">
      <c r="A708" s="88"/>
      <c r="B708" s="110"/>
    </row>
    <row r="709" spans="1:2" ht="12.75" customHeight="1" x14ac:dyDescent="0.2"/>
    <row r="710" spans="1:2" ht="12.75" customHeight="1" x14ac:dyDescent="0.2">
      <c r="A710" s="113"/>
      <c r="B710" s="111"/>
    </row>
    <row r="711" spans="1:2" ht="12.75" customHeight="1" x14ac:dyDescent="0.2">
      <c r="A711" s="114"/>
      <c r="B711" s="109"/>
    </row>
    <row r="712" spans="1:2" ht="12.75" customHeight="1" x14ac:dyDescent="0.2">
      <c r="A712" s="114"/>
      <c r="B712" s="109"/>
    </row>
    <row r="713" spans="1:2" ht="12.75" customHeight="1" x14ac:dyDescent="0.2">
      <c r="A713" s="88"/>
      <c r="B713" s="110"/>
    </row>
    <row r="714" spans="1:2" ht="12.75" customHeight="1" x14ac:dyDescent="0.2"/>
    <row r="715" spans="1:2" ht="12.75" customHeight="1" x14ac:dyDescent="0.2">
      <c r="A715" s="88"/>
      <c r="B715" s="110"/>
    </row>
    <row r="716" spans="1:2" ht="12.75" customHeight="1" x14ac:dyDescent="0.2"/>
    <row r="717" spans="1:2" ht="12.75" customHeight="1" x14ac:dyDescent="0.2">
      <c r="A717" s="113"/>
      <c r="B717" s="111"/>
    </row>
    <row r="718" spans="1:2" ht="12.75" customHeight="1" x14ac:dyDescent="0.2">
      <c r="A718" s="114"/>
      <c r="B718" s="109"/>
    </row>
    <row r="719" spans="1:2" ht="12.75" customHeight="1" x14ac:dyDescent="0.2">
      <c r="A719" s="114"/>
      <c r="B719" s="109"/>
    </row>
    <row r="720" spans="1:2" ht="12.75" customHeight="1" x14ac:dyDescent="0.2"/>
    <row r="721" spans="1:2" ht="12.75" customHeight="1" x14ac:dyDescent="0.2">
      <c r="A721" s="88"/>
      <c r="B721" s="110"/>
    </row>
    <row r="722" spans="1:2" ht="12.75" customHeight="1" x14ac:dyDescent="0.2"/>
    <row r="723" spans="1:2" ht="12.75" customHeight="1" x14ac:dyDescent="0.2">
      <c r="A723" s="88"/>
      <c r="B723" s="110"/>
    </row>
    <row r="724" spans="1:2" ht="12.75" customHeight="1" x14ac:dyDescent="0.2"/>
    <row r="725" spans="1:2" ht="12.75" customHeight="1" x14ac:dyDescent="0.2">
      <c r="A725" s="113"/>
      <c r="B725" s="111"/>
    </row>
    <row r="726" spans="1:2" ht="12.75" customHeight="1" x14ac:dyDescent="0.2">
      <c r="A726" s="114"/>
      <c r="B726" s="109"/>
    </row>
    <row r="727" spans="1:2" ht="12.75" customHeight="1" x14ac:dyDescent="0.2"/>
    <row r="728" spans="1:2" ht="12.75" customHeight="1" x14ac:dyDescent="0.2">
      <c r="A728" s="88"/>
      <c r="B728" s="110"/>
    </row>
    <row r="729" spans="1:2" ht="12.75" customHeight="1" x14ac:dyDescent="0.2"/>
    <row r="730" spans="1:2" ht="12.75" customHeight="1" x14ac:dyDescent="0.2">
      <c r="A730" s="88"/>
      <c r="B730" s="110"/>
    </row>
    <row r="731" spans="1:2" ht="12.75" customHeight="1" x14ac:dyDescent="0.2"/>
    <row r="732" spans="1:2" ht="12.75" customHeight="1" x14ac:dyDescent="0.2">
      <c r="A732" s="113"/>
      <c r="B732" s="111"/>
    </row>
    <row r="733" spans="1:2" ht="12.75" customHeight="1" x14ac:dyDescent="0.2">
      <c r="A733" s="114"/>
      <c r="B733" s="109"/>
    </row>
    <row r="734" spans="1:2" ht="12.75" customHeight="1" x14ac:dyDescent="0.2"/>
    <row r="735" spans="1:2" ht="12.75" customHeight="1" x14ac:dyDescent="0.2">
      <c r="A735" s="88"/>
      <c r="B735" s="110"/>
    </row>
    <row r="736" spans="1:2" ht="12.75" customHeight="1" x14ac:dyDescent="0.2"/>
    <row r="737" spans="1:2" ht="12.75" customHeight="1" x14ac:dyDescent="0.2">
      <c r="A737" s="88"/>
      <c r="B737" s="110"/>
    </row>
    <row r="738" spans="1:2" ht="12.75" customHeight="1" x14ac:dyDescent="0.2"/>
    <row r="739" spans="1:2" ht="12.75" customHeight="1" x14ac:dyDescent="0.2">
      <c r="A739" s="113"/>
      <c r="B739" s="111"/>
    </row>
    <row r="740" spans="1:2" ht="12.75" customHeight="1" x14ac:dyDescent="0.2">
      <c r="A740" s="114"/>
      <c r="B740" s="109"/>
    </row>
    <row r="741" spans="1:2" ht="12.75" customHeight="1" x14ac:dyDescent="0.2"/>
    <row r="742" spans="1:2" ht="12.75" customHeight="1" x14ac:dyDescent="0.2">
      <c r="A742" s="88"/>
      <c r="B742" s="110"/>
    </row>
    <row r="743" spans="1:2" ht="12.75" customHeight="1" x14ac:dyDescent="0.2"/>
    <row r="744" spans="1:2" ht="12.75" customHeight="1" x14ac:dyDescent="0.2">
      <c r="A744" s="88"/>
      <c r="B744" s="110"/>
    </row>
    <row r="745" spans="1:2" ht="12.75" customHeight="1" x14ac:dyDescent="0.2"/>
    <row r="746" spans="1:2" ht="12.75" customHeight="1" x14ac:dyDescent="0.2">
      <c r="A746" s="113"/>
      <c r="B746" s="111"/>
    </row>
    <row r="747" spans="1:2" ht="12.75" customHeight="1" x14ac:dyDescent="0.2">
      <c r="A747" s="114"/>
      <c r="B747" s="109"/>
    </row>
    <row r="748" spans="1:2" ht="12.75" customHeight="1" x14ac:dyDescent="0.2"/>
    <row r="749" spans="1:2" ht="12.75" customHeight="1" x14ac:dyDescent="0.2">
      <c r="A749" s="88"/>
      <c r="B749" s="110"/>
    </row>
    <row r="750" spans="1:2" ht="12.75" customHeight="1" x14ac:dyDescent="0.2"/>
    <row r="751" spans="1:2" ht="12.75" customHeight="1" x14ac:dyDescent="0.2">
      <c r="A751" s="88"/>
      <c r="B751" s="110"/>
    </row>
    <row r="752" spans="1:2" ht="12.75" customHeight="1" x14ac:dyDescent="0.2"/>
    <row r="753" spans="1:2" ht="12.75" customHeight="1" x14ac:dyDescent="0.2">
      <c r="A753" s="113"/>
      <c r="B753" s="111"/>
    </row>
    <row r="754" spans="1:2" ht="12.75" customHeight="1" x14ac:dyDescent="0.2">
      <c r="A754" s="114"/>
      <c r="B754" s="109"/>
    </row>
    <row r="755" spans="1:2" ht="12.75" customHeight="1" x14ac:dyDescent="0.2"/>
    <row r="756" spans="1:2" ht="12.75" customHeight="1" x14ac:dyDescent="0.2">
      <c r="A756" s="88"/>
      <c r="B756" s="110"/>
    </row>
    <row r="757" spans="1:2" ht="12.75" customHeight="1" x14ac:dyDescent="0.2"/>
    <row r="758" spans="1:2" ht="12.75" customHeight="1" x14ac:dyDescent="0.2">
      <c r="A758" s="88"/>
      <c r="B758" s="110"/>
    </row>
    <row r="759" spans="1:2" ht="12.75" customHeight="1" x14ac:dyDescent="0.2"/>
    <row r="760" spans="1:2" ht="12.75" customHeight="1" x14ac:dyDescent="0.2">
      <c r="A760" s="113"/>
      <c r="B760" s="111"/>
    </row>
    <row r="761" spans="1:2" ht="12.75" customHeight="1" x14ac:dyDescent="0.2">
      <c r="A761" s="114"/>
      <c r="B761" s="109"/>
    </row>
    <row r="762" spans="1:2" ht="12.75" customHeight="1" x14ac:dyDescent="0.2"/>
    <row r="763" spans="1:2" ht="12.75" customHeight="1" x14ac:dyDescent="0.2">
      <c r="A763" s="88"/>
      <c r="B763" s="110"/>
    </row>
    <row r="764" spans="1:2" ht="12.75" customHeight="1" x14ac:dyDescent="0.2"/>
    <row r="765" spans="1:2" ht="12.75" customHeight="1" x14ac:dyDescent="0.2">
      <c r="A765" s="88"/>
      <c r="B765" s="110"/>
    </row>
    <row r="766" spans="1:2" ht="12.75" customHeight="1" x14ac:dyDescent="0.2"/>
    <row r="767" spans="1:2" ht="12.75" customHeight="1" x14ac:dyDescent="0.2">
      <c r="A767" s="113"/>
      <c r="B767" s="111"/>
    </row>
    <row r="768" spans="1:2" ht="12.75" customHeight="1" x14ac:dyDescent="0.2">
      <c r="A768" s="114"/>
      <c r="B768" s="109"/>
    </row>
    <row r="769" spans="1:2" ht="12.75" customHeight="1" x14ac:dyDescent="0.2"/>
    <row r="770" spans="1:2" ht="12.75" customHeight="1" x14ac:dyDescent="0.2">
      <c r="A770" s="88"/>
      <c r="B770" s="110"/>
    </row>
    <row r="771" spans="1:2" ht="12.75" customHeight="1" x14ac:dyDescent="0.2"/>
    <row r="772" spans="1:2" ht="12.75" customHeight="1" x14ac:dyDescent="0.2">
      <c r="A772" s="88"/>
      <c r="B772" s="110"/>
    </row>
    <row r="773" spans="1:2" ht="12.75" customHeight="1" x14ac:dyDescent="0.2"/>
    <row r="774" spans="1:2" ht="12.75" customHeight="1" x14ac:dyDescent="0.2">
      <c r="A774" s="113"/>
      <c r="B774" s="111"/>
    </row>
    <row r="775" spans="1:2" ht="12.75" customHeight="1" x14ac:dyDescent="0.2">
      <c r="A775" s="114"/>
      <c r="B775" s="109"/>
    </row>
    <row r="776" spans="1:2" ht="12.75" customHeight="1" x14ac:dyDescent="0.2"/>
    <row r="777" spans="1:2" ht="12.75" customHeight="1" x14ac:dyDescent="0.2">
      <c r="A777" s="88"/>
      <c r="B777" s="110"/>
    </row>
    <row r="778" spans="1:2" ht="12.75" customHeight="1" x14ac:dyDescent="0.2"/>
    <row r="779" spans="1:2" ht="12.75" customHeight="1" x14ac:dyDescent="0.2">
      <c r="A779" s="88"/>
      <c r="B779" s="110"/>
    </row>
    <row r="780" spans="1:2" ht="12.75" customHeight="1" x14ac:dyDescent="0.2">
      <c r="A780" s="88"/>
      <c r="B780" s="110"/>
    </row>
    <row r="781" spans="1:2" ht="12.75" customHeight="1" x14ac:dyDescent="0.2">
      <c r="A781" s="116"/>
      <c r="B781" s="112"/>
    </row>
    <row r="782" spans="1:2" ht="12.75" customHeight="1" x14ac:dyDescent="0.2">
      <c r="A782" s="114"/>
      <c r="B782" s="109"/>
    </row>
    <row r="783" spans="1:2" ht="12.75" customHeight="1" x14ac:dyDescent="0.2"/>
    <row r="784" spans="1:2" ht="12.75" customHeight="1" x14ac:dyDescent="0.2">
      <c r="A784" s="88"/>
      <c r="B784" s="117"/>
    </row>
    <row r="785" spans="1:2" ht="12.75" customHeight="1" x14ac:dyDescent="0.2"/>
    <row r="786" spans="1:2" ht="12.75" customHeight="1" x14ac:dyDescent="0.2">
      <c r="A786" s="88"/>
      <c r="B786" s="117"/>
    </row>
    <row r="787" spans="1:2" ht="12.75" customHeight="1" x14ac:dyDescent="0.2"/>
    <row r="788" spans="1:2" ht="12.75" customHeight="1" x14ac:dyDescent="0.2">
      <c r="A788" s="113"/>
      <c r="B788" s="111"/>
    </row>
    <row r="789" spans="1:2" ht="12.75" customHeight="1" x14ac:dyDescent="0.2">
      <c r="A789" s="114"/>
      <c r="B789" s="109"/>
    </row>
    <row r="790" spans="1:2" ht="12.75" customHeight="1" x14ac:dyDescent="0.2"/>
    <row r="791" spans="1:2" ht="12.75" customHeight="1" x14ac:dyDescent="0.2">
      <c r="A791" s="88"/>
      <c r="B791" s="110"/>
    </row>
    <row r="792" spans="1:2" ht="12.75" customHeight="1" x14ac:dyDescent="0.2"/>
    <row r="793" spans="1:2" ht="12.75" customHeight="1" x14ac:dyDescent="0.2">
      <c r="A793" s="88"/>
      <c r="B793" s="110"/>
    </row>
    <row r="794" spans="1:2" ht="12.75" customHeight="1" x14ac:dyDescent="0.2"/>
    <row r="795" spans="1:2" ht="12.75" customHeight="1" x14ac:dyDescent="0.2">
      <c r="A795" s="113"/>
      <c r="B795" s="111"/>
    </row>
    <row r="796" spans="1:2" ht="12.75" customHeight="1" x14ac:dyDescent="0.2">
      <c r="A796" s="114"/>
      <c r="B796" s="109"/>
    </row>
    <row r="797" spans="1:2" ht="12.75" customHeight="1" x14ac:dyDescent="0.2"/>
    <row r="798" spans="1:2" ht="12.75" customHeight="1" x14ac:dyDescent="0.2">
      <c r="A798" s="88"/>
      <c r="B798" s="110"/>
    </row>
    <row r="799" spans="1:2" ht="12.75" customHeight="1" x14ac:dyDescent="0.2"/>
    <row r="800" spans="1:2" ht="12.75" customHeight="1" x14ac:dyDescent="0.2">
      <c r="A800" s="88"/>
      <c r="B800" s="110"/>
    </row>
    <row r="801" spans="1:2" ht="12.75" customHeight="1" x14ac:dyDescent="0.2"/>
    <row r="802" spans="1:2" ht="12.75" customHeight="1" x14ac:dyDescent="0.2">
      <c r="A802" s="113"/>
      <c r="B802" s="111"/>
    </row>
    <row r="803" spans="1:2" ht="12.75" customHeight="1" x14ac:dyDescent="0.2">
      <c r="A803" s="114"/>
      <c r="B803" s="109"/>
    </row>
    <row r="804" spans="1:2" ht="12.75" customHeight="1" x14ac:dyDescent="0.2"/>
    <row r="805" spans="1:2" ht="12.75" customHeight="1" x14ac:dyDescent="0.2">
      <c r="A805" s="88"/>
      <c r="B805" s="110"/>
    </row>
    <row r="806" spans="1:2" ht="12.75" customHeight="1" x14ac:dyDescent="0.2"/>
    <row r="807" spans="1:2" ht="12.75" customHeight="1" x14ac:dyDescent="0.2">
      <c r="A807" s="88"/>
      <c r="B807" s="110"/>
    </row>
    <row r="808" spans="1:2" ht="12.75" customHeight="1" x14ac:dyDescent="0.2"/>
    <row r="809" spans="1:2" ht="12.75" customHeight="1" x14ac:dyDescent="0.2">
      <c r="A809" s="113"/>
      <c r="B809" s="111"/>
    </row>
    <row r="810" spans="1:2" ht="12.75" customHeight="1" x14ac:dyDescent="0.2">
      <c r="A810" s="114"/>
      <c r="B810" s="109"/>
    </row>
    <row r="811" spans="1:2" ht="12.75" customHeight="1" x14ac:dyDescent="0.2"/>
    <row r="812" spans="1:2" ht="12.75" customHeight="1" x14ac:dyDescent="0.2">
      <c r="A812" s="88"/>
      <c r="B812" s="110"/>
    </row>
    <row r="813" spans="1:2" ht="12.75" customHeight="1" x14ac:dyDescent="0.2"/>
    <row r="814" spans="1:2" ht="12.75" customHeight="1" x14ac:dyDescent="0.2">
      <c r="A814" s="88"/>
      <c r="B814" s="110"/>
    </row>
    <row r="815" spans="1:2" ht="12.75" customHeight="1" x14ac:dyDescent="0.2"/>
    <row r="816" spans="1:2" ht="12.75" customHeight="1" x14ac:dyDescent="0.2">
      <c r="A816" s="88"/>
      <c r="B816" s="110"/>
    </row>
    <row r="817" spans="1:2" ht="12.75" customHeight="1" x14ac:dyDescent="0.2"/>
    <row r="818" spans="1:2" ht="12.75" customHeight="1" x14ac:dyDescent="0.2">
      <c r="A818" s="88"/>
      <c r="B818" s="110"/>
    </row>
    <row r="819" spans="1:2" ht="12.75" customHeight="1" x14ac:dyDescent="0.2"/>
    <row r="820" spans="1:2" ht="12.75" customHeight="1" x14ac:dyDescent="0.2"/>
    <row r="821" spans="1:2" ht="12.75" customHeight="1" x14ac:dyDescent="0.2">
      <c r="A821" s="118"/>
      <c r="B821" s="110"/>
    </row>
    <row r="822" spans="1:2" ht="12.75" customHeight="1" x14ac:dyDescent="0.2"/>
    <row r="823" spans="1:2" ht="12.75" customHeight="1" x14ac:dyDescent="0.2">
      <c r="A823" s="118"/>
      <c r="B823" s="110"/>
    </row>
    <row r="824" spans="1:2" ht="12.75" customHeight="1" x14ac:dyDescent="0.2"/>
    <row r="825" spans="1:2" ht="12.75" customHeight="1" x14ac:dyDescent="0.2">
      <c r="A825" s="118"/>
      <c r="B825" s="111"/>
    </row>
    <row r="826" spans="1:2" ht="12.75" customHeight="1" x14ac:dyDescent="0.2">
      <c r="A826" s="114"/>
      <c r="B826" s="109"/>
    </row>
    <row r="827" spans="1:2" ht="12.75" customHeight="1" x14ac:dyDescent="0.2"/>
    <row r="828" spans="1:2" ht="12.75" customHeight="1" x14ac:dyDescent="0.2">
      <c r="A828" s="88"/>
      <c r="B828" s="110"/>
    </row>
    <row r="829" spans="1:2" ht="12.75" customHeight="1" x14ac:dyDescent="0.2"/>
    <row r="830" spans="1:2" ht="12.75" customHeight="1" x14ac:dyDescent="0.2">
      <c r="A830" s="118"/>
      <c r="B830" s="111"/>
    </row>
    <row r="831" spans="1:2" ht="12.75" customHeight="1" x14ac:dyDescent="0.2">
      <c r="A831" s="114"/>
      <c r="B831" s="109"/>
    </row>
    <row r="832" spans="1:2" ht="12.75" customHeight="1" x14ac:dyDescent="0.2"/>
    <row r="833" spans="1:2" ht="12.75" customHeight="1" x14ac:dyDescent="0.2">
      <c r="A833" s="88"/>
      <c r="B833" s="110"/>
    </row>
    <row r="834" spans="1:2" ht="12.75" customHeight="1" x14ac:dyDescent="0.2"/>
    <row r="835" spans="1:2" ht="12.75" customHeight="1" x14ac:dyDescent="0.2">
      <c r="A835" s="88"/>
      <c r="B835" s="110"/>
    </row>
    <row r="836" spans="1:2" ht="12.75" customHeight="1" x14ac:dyDescent="0.2"/>
    <row r="837" spans="1:2" ht="12.75" customHeight="1" x14ac:dyDescent="0.2">
      <c r="A837" s="88"/>
      <c r="B837" s="110"/>
    </row>
    <row r="838" spans="1:2" ht="12.75" customHeight="1" x14ac:dyDescent="0.2"/>
    <row r="839" spans="1:2" ht="12.75" customHeight="1" x14ac:dyDescent="0.2"/>
    <row r="840" spans="1:2" ht="12.75" customHeight="1" x14ac:dyDescent="0.2">
      <c r="A840" s="118"/>
      <c r="B840" s="110"/>
    </row>
    <row r="841" spans="1:2" ht="12.75" customHeight="1" x14ac:dyDescent="0.2"/>
    <row r="842" spans="1:2" ht="12.75" customHeight="1" x14ac:dyDescent="0.2">
      <c r="A842" s="119"/>
      <c r="B842" s="117"/>
    </row>
    <row r="843" spans="1:2" ht="12.75" customHeight="1" x14ac:dyDescent="0.2"/>
    <row r="844" spans="1:2" ht="12.75" customHeight="1" x14ac:dyDescent="0.2">
      <c r="A844" s="119"/>
      <c r="B844" s="112"/>
    </row>
    <row r="845" spans="1:2" ht="12.75" customHeight="1" x14ac:dyDescent="0.2">
      <c r="A845" s="115"/>
      <c r="B845" s="109"/>
    </row>
    <row r="846" spans="1:2" ht="12.75" customHeight="1" x14ac:dyDescent="0.2">
      <c r="A846" s="114"/>
      <c r="B846" s="109"/>
    </row>
    <row r="847" spans="1:2" ht="12.75" customHeight="1" x14ac:dyDescent="0.2">
      <c r="A847" s="88"/>
      <c r="B847" s="110"/>
    </row>
    <row r="848" spans="1:2" ht="12.75" customHeight="1" x14ac:dyDescent="0.2">
      <c r="A848" s="114"/>
      <c r="B848" s="109"/>
    </row>
    <row r="849" spans="1:2" ht="12.75" customHeight="1" x14ac:dyDescent="0.2">
      <c r="A849" s="119"/>
      <c r="B849" s="112"/>
    </row>
    <row r="850" spans="1:2" ht="12.75" customHeight="1" x14ac:dyDescent="0.2">
      <c r="A850" s="115"/>
      <c r="B850" s="120"/>
    </row>
    <row r="851" spans="1:2" ht="12.75" customHeight="1" x14ac:dyDescent="0.2">
      <c r="A851" s="115"/>
      <c r="B851" s="120"/>
    </row>
    <row r="852" spans="1:2" ht="12.75" customHeight="1" x14ac:dyDescent="0.2">
      <c r="A852" s="88"/>
      <c r="B852" s="110"/>
    </row>
    <row r="853" spans="1:2" ht="12.75" customHeight="1" x14ac:dyDescent="0.2"/>
    <row r="854" spans="1:2" ht="12.75" customHeight="1" x14ac:dyDescent="0.2">
      <c r="A854" s="115"/>
    </row>
    <row r="855" spans="1:2" ht="12.75" customHeight="1" x14ac:dyDescent="0.2">
      <c r="A855" s="116"/>
    </row>
    <row r="856" spans="1:2" ht="12.75" customHeight="1" x14ac:dyDescent="0.2">
      <c r="A856" s="139"/>
      <c r="B856" s="140"/>
    </row>
    <row r="857" spans="1:2" ht="12.75" customHeight="1" x14ac:dyDescent="0.2">
      <c r="B857" s="125"/>
    </row>
    <row r="858" spans="1:2" ht="12.75" customHeight="1" x14ac:dyDescent="0.2">
      <c r="A858" s="88"/>
      <c r="B858" s="117"/>
    </row>
    <row r="859" spans="1:2" ht="12.75" customHeight="1" x14ac:dyDescent="0.2">
      <c r="A859" s="115"/>
    </row>
    <row r="860" spans="1:2" ht="12.75" customHeight="1" x14ac:dyDescent="0.2">
      <c r="A860" s="116"/>
    </row>
    <row r="861" spans="1:2" ht="12.75" customHeight="1" x14ac:dyDescent="0.2">
      <c r="A861" s="134"/>
      <c r="B861" s="125"/>
    </row>
    <row r="862" spans="1:2" ht="12.75" customHeight="1" x14ac:dyDescent="0.2">
      <c r="A862" s="134"/>
      <c r="B862" s="125"/>
    </row>
    <row r="863" spans="1:2" ht="12.75" customHeight="1" x14ac:dyDescent="0.2">
      <c r="A863" s="88"/>
      <c r="B863" s="117"/>
    </row>
    <row r="864" spans="1:2" ht="12.75" customHeight="1" x14ac:dyDescent="0.2">
      <c r="A864" s="115"/>
    </row>
    <row r="865" spans="1:2" ht="12.75" customHeight="1" x14ac:dyDescent="0.2">
      <c r="A865" s="116"/>
    </row>
    <row r="866" spans="1:2" ht="12.75" customHeight="1" x14ac:dyDescent="0.2">
      <c r="A866" s="134"/>
      <c r="B866" s="125"/>
    </row>
    <row r="867" spans="1:2" ht="12.75" customHeight="1" x14ac:dyDescent="0.2">
      <c r="A867" s="134"/>
      <c r="B867" s="125"/>
    </row>
    <row r="868" spans="1:2" ht="12.75" customHeight="1" x14ac:dyDescent="0.2">
      <c r="A868" s="88"/>
      <c r="B868" s="117"/>
    </row>
    <row r="869" spans="1:2" ht="12.75" customHeight="1" x14ac:dyDescent="0.2">
      <c r="A869" s="115"/>
    </row>
    <row r="870" spans="1:2" ht="12.75" customHeight="1" x14ac:dyDescent="0.2">
      <c r="A870" s="116"/>
    </row>
    <row r="871" spans="1:2" ht="12.75" customHeight="1" x14ac:dyDescent="0.2">
      <c r="A871" s="134"/>
      <c r="B871" s="125"/>
    </row>
    <row r="872" spans="1:2" ht="12.75" customHeight="1" x14ac:dyDescent="0.2">
      <c r="A872" s="116"/>
    </row>
    <row r="873" spans="1:2" ht="12.75" customHeight="1" x14ac:dyDescent="0.2">
      <c r="A873" s="88"/>
      <c r="B873" s="117"/>
    </row>
    <row r="874" spans="1:2" ht="12.75" customHeight="1" x14ac:dyDescent="0.2">
      <c r="A874" s="116"/>
    </row>
    <row r="875" spans="1:2" ht="12.75" customHeight="1" x14ac:dyDescent="0.2">
      <c r="A875" s="116"/>
    </row>
    <row r="876" spans="1:2" ht="12.75" customHeight="1" x14ac:dyDescent="0.2">
      <c r="A876" s="134"/>
      <c r="B876" s="125"/>
    </row>
    <row r="877" spans="1:2" ht="12.75" customHeight="1" x14ac:dyDescent="0.2">
      <c r="A877" s="116"/>
    </row>
    <row r="878" spans="1:2" ht="12.75" customHeight="1" x14ac:dyDescent="0.2">
      <c r="A878" s="116"/>
    </row>
    <row r="879" spans="1:2" ht="12.75" customHeight="1" x14ac:dyDescent="0.2">
      <c r="A879" s="134"/>
      <c r="B879" s="125"/>
    </row>
    <row r="880" spans="1:2" ht="12.75" customHeight="1" x14ac:dyDescent="0.2">
      <c r="A880" s="116"/>
    </row>
    <row r="881" spans="1:2" ht="12.75" customHeight="1" x14ac:dyDescent="0.2">
      <c r="A881" s="116"/>
    </row>
    <row r="882" spans="1:2" ht="12.75" customHeight="1" x14ac:dyDescent="0.2">
      <c r="A882" s="134"/>
      <c r="B882" s="125"/>
    </row>
    <row r="883" spans="1:2" ht="12.75" customHeight="1" x14ac:dyDescent="0.2">
      <c r="A883" s="134"/>
      <c r="B883" s="125"/>
    </row>
    <row r="884" spans="1:2" ht="12.75" customHeight="1" x14ac:dyDescent="0.2">
      <c r="A884" s="134"/>
      <c r="B884" s="125"/>
    </row>
    <row r="885" spans="1:2" ht="12.75" customHeight="1" x14ac:dyDescent="0.2">
      <c r="A885" s="116"/>
    </row>
    <row r="886" spans="1:2" ht="12.75" customHeight="1" x14ac:dyDescent="0.2">
      <c r="A886" s="116"/>
    </row>
    <row r="887" spans="1:2" ht="12.75" customHeight="1" x14ac:dyDescent="0.2">
      <c r="A887" s="134"/>
      <c r="B887" s="135"/>
    </row>
    <row r="888" spans="1:2" ht="12.75" customHeight="1" x14ac:dyDescent="0.2">
      <c r="A888" s="116"/>
    </row>
    <row r="889" spans="1:2" ht="12.75" customHeight="1" x14ac:dyDescent="0.2">
      <c r="A889" s="116"/>
    </row>
    <row r="890" spans="1:2" ht="12.75" customHeight="1" x14ac:dyDescent="0.2">
      <c r="A890" s="134"/>
      <c r="B890" s="125"/>
    </row>
    <row r="891" spans="1:2" ht="12.75" customHeight="1" x14ac:dyDescent="0.2">
      <c r="A891" s="116"/>
    </row>
    <row r="892" spans="1:2" ht="12.75" customHeight="1" x14ac:dyDescent="0.2">
      <c r="A892" s="116"/>
    </row>
    <row r="893" spans="1:2" ht="12.75" customHeight="1" x14ac:dyDescent="0.2">
      <c r="A893" s="134"/>
      <c r="B893" s="125"/>
    </row>
    <row r="894" spans="1:2" ht="12.75" customHeight="1" x14ac:dyDescent="0.2">
      <c r="A894" s="116"/>
    </row>
    <row r="895" spans="1:2" ht="12.75" customHeight="1" x14ac:dyDescent="0.2">
      <c r="A895" s="116"/>
    </row>
    <row r="896" spans="1:2" ht="12.75" customHeight="1" x14ac:dyDescent="0.2">
      <c r="A896" s="134"/>
      <c r="B896" s="125"/>
    </row>
    <row r="897" spans="1:2" ht="12.75" customHeight="1" x14ac:dyDescent="0.2">
      <c r="A897" s="116"/>
    </row>
    <row r="898" spans="1:2" ht="12.75" customHeight="1" x14ac:dyDescent="0.2">
      <c r="A898" s="116"/>
    </row>
    <row r="899" spans="1:2" ht="12.75" customHeight="1" x14ac:dyDescent="0.2">
      <c r="A899" s="134"/>
      <c r="B899" s="125"/>
    </row>
    <row r="900" spans="1:2" ht="12.75" customHeight="1" x14ac:dyDescent="0.2">
      <c r="A900" s="116"/>
    </row>
    <row r="901" spans="1:2" ht="12.75" customHeight="1" x14ac:dyDescent="0.2">
      <c r="A901" s="116"/>
    </row>
    <row r="902" spans="1:2" ht="12.75" customHeight="1" x14ac:dyDescent="0.2">
      <c r="A902" s="134"/>
      <c r="B902" s="125"/>
    </row>
    <row r="903" spans="1:2" ht="12.75" customHeight="1" x14ac:dyDescent="0.2">
      <c r="A903" s="116"/>
    </row>
    <row r="904" spans="1:2" ht="12.75" customHeight="1" x14ac:dyDescent="0.2">
      <c r="A904" s="116"/>
    </row>
    <row r="905" spans="1:2" ht="12.75" customHeight="1" x14ac:dyDescent="0.2">
      <c r="A905" s="134"/>
      <c r="B905" s="125"/>
    </row>
    <row r="906" spans="1:2" ht="12.75" customHeight="1" x14ac:dyDescent="0.2">
      <c r="A906" s="116"/>
    </row>
    <row r="907" spans="1:2" ht="12.75" customHeight="1" x14ac:dyDescent="0.2">
      <c r="A907" s="116"/>
    </row>
    <row r="908" spans="1:2" ht="12.75" customHeight="1" x14ac:dyDescent="0.2">
      <c r="A908" s="134"/>
      <c r="B908" s="125"/>
    </row>
    <row r="909" spans="1:2" ht="12.75" customHeight="1" x14ac:dyDescent="0.2">
      <c r="A909" s="116"/>
    </row>
    <row r="910" spans="1:2" ht="12.75" customHeight="1" x14ac:dyDescent="0.2">
      <c r="A910" s="116"/>
    </row>
    <row r="911" spans="1:2" ht="12.75" customHeight="1" x14ac:dyDescent="0.2">
      <c r="A911" s="134"/>
      <c r="B911" s="125"/>
    </row>
    <row r="912" spans="1:2" ht="12.75" customHeight="1" x14ac:dyDescent="0.2">
      <c r="A912" s="116"/>
    </row>
    <row r="913" spans="1:2" ht="12.75" customHeight="1" x14ac:dyDescent="0.2">
      <c r="A913" s="116"/>
    </row>
    <row r="914" spans="1:2" ht="12.75" customHeight="1" x14ac:dyDescent="0.2">
      <c r="A914" s="134"/>
      <c r="B914" s="125"/>
    </row>
    <row r="915" spans="1:2" ht="12.75" customHeight="1" x14ac:dyDescent="0.2">
      <c r="B915" s="125"/>
    </row>
    <row r="916" spans="1:2" ht="12.75" customHeight="1" x14ac:dyDescent="0.2">
      <c r="A916" s="116"/>
    </row>
    <row r="917" spans="1:2" ht="12.75" customHeight="1" x14ac:dyDescent="0.2">
      <c r="A917" s="134"/>
      <c r="B917" s="125"/>
    </row>
    <row r="918" spans="1:2" ht="12.75" customHeight="1" x14ac:dyDescent="0.2">
      <c r="A918" s="134"/>
      <c r="B918" s="125"/>
    </row>
    <row r="919" spans="1:2" ht="12.75" customHeight="1" x14ac:dyDescent="0.2">
      <c r="A919" s="116"/>
    </row>
    <row r="920" spans="1:2" ht="12.75" customHeight="1" x14ac:dyDescent="0.2">
      <c r="A920" s="134"/>
      <c r="B920" s="125"/>
    </row>
    <row r="921" spans="1:2" ht="12.75" customHeight="1" x14ac:dyDescent="0.2">
      <c r="A921" s="134"/>
      <c r="B921" s="125"/>
    </row>
    <row r="922" spans="1:2" ht="12.75" customHeight="1" x14ac:dyDescent="0.2">
      <c r="A922" s="88"/>
      <c r="B922" s="117"/>
    </row>
    <row r="923" spans="1:2" ht="12.75" customHeight="1" x14ac:dyDescent="0.2">
      <c r="A923" s="134"/>
      <c r="B923" s="125"/>
    </row>
    <row r="924" spans="1:2" ht="12.75" customHeight="1" x14ac:dyDescent="0.2">
      <c r="A924" s="116"/>
    </row>
    <row r="925" spans="1:2" ht="12.75" customHeight="1" x14ac:dyDescent="0.2">
      <c r="A925" s="116"/>
      <c r="B925" s="117"/>
    </row>
    <row r="926" spans="1:2" ht="12.75" customHeight="1" x14ac:dyDescent="0.2">
      <c r="A926" s="116"/>
      <c r="B926" s="117"/>
    </row>
    <row r="927" spans="1:2" ht="12.75" customHeight="1" x14ac:dyDescent="0.2">
      <c r="A927" s="116"/>
    </row>
    <row r="928" spans="1:2" ht="12.75" customHeight="1" x14ac:dyDescent="0.2">
      <c r="A928" s="134"/>
      <c r="B928" s="125"/>
    </row>
    <row r="929" spans="1:2" ht="12.75" customHeight="1" x14ac:dyDescent="0.2">
      <c r="A929" s="116"/>
      <c r="B929" s="117"/>
    </row>
    <row r="930" spans="1:2" ht="12.75" customHeight="1" x14ac:dyDescent="0.2">
      <c r="A930" s="116"/>
    </row>
    <row r="931" spans="1:2" ht="12.75" customHeight="1" x14ac:dyDescent="0.2">
      <c r="A931" s="134"/>
      <c r="B931" s="125"/>
    </row>
    <row r="932" spans="1:2" ht="12.75" customHeight="1" x14ac:dyDescent="0.2">
      <c r="A932" s="116"/>
      <c r="B932" s="117"/>
    </row>
    <row r="933" spans="1:2" ht="12.75" customHeight="1" x14ac:dyDescent="0.2">
      <c r="A933" s="116"/>
    </row>
    <row r="934" spans="1:2" ht="12.75" customHeight="1" x14ac:dyDescent="0.2">
      <c r="A934" s="134"/>
      <c r="B934" s="125"/>
    </row>
    <row r="935" spans="1:2" ht="12.75" customHeight="1" x14ac:dyDescent="0.2">
      <c r="A935" s="116"/>
      <c r="B935" s="117"/>
    </row>
    <row r="936" spans="1:2" ht="12.75" customHeight="1" x14ac:dyDescent="0.2">
      <c r="A936" s="116"/>
    </row>
    <row r="937" spans="1:2" ht="12.75" customHeight="1" x14ac:dyDescent="0.2">
      <c r="A937" s="134"/>
      <c r="B937" s="125"/>
    </row>
    <row r="938" spans="1:2" ht="12.75" customHeight="1" x14ac:dyDescent="0.2">
      <c r="A938" s="116"/>
    </row>
    <row r="939" spans="1:2" ht="12.75" customHeight="1" x14ac:dyDescent="0.2">
      <c r="A939" s="116"/>
    </row>
    <row r="940" spans="1:2" ht="12.75" customHeight="1" x14ac:dyDescent="0.2">
      <c r="A940" s="134"/>
      <c r="B940" s="125"/>
    </row>
    <row r="941" spans="1:2" ht="12.75" customHeight="1" x14ac:dyDescent="0.2">
      <c r="A941" s="116"/>
    </row>
    <row r="942" spans="1:2" ht="12.75" customHeight="1" x14ac:dyDescent="0.2">
      <c r="A942" s="116"/>
    </row>
    <row r="943" spans="1:2" ht="12.75" customHeight="1" x14ac:dyDescent="0.2">
      <c r="A943" s="134"/>
      <c r="B943" s="125"/>
    </row>
    <row r="944" spans="1:2" ht="12.75" customHeight="1" x14ac:dyDescent="0.2">
      <c r="A944" s="116"/>
    </row>
    <row r="945" spans="1:2" ht="12.75" customHeight="1" x14ac:dyDescent="0.2">
      <c r="A945" s="116"/>
      <c r="B945" s="141"/>
    </row>
    <row r="946" spans="1:2" ht="12.75" customHeight="1" x14ac:dyDescent="0.2">
      <c r="A946" s="134"/>
      <c r="B946" s="125"/>
    </row>
    <row r="947" spans="1:2" ht="12.75" customHeight="1" x14ac:dyDescent="0.2">
      <c r="A947" s="134"/>
      <c r="B947" s="125"/>
    </row>
    <row r="948" spans="1:2" ht="12.75" customHeight="1" x14ac:dyDescent="0.2">
      <c r="A948" s="134"/>
      <c r="B948" s="125"/>
    </row>
    <row r="949" spans="1:2" ht="12.75" customHeight="1" x14ac:dyDescent="0.2">
      <c r="A949" s="116"/>
    </row>
    <row r="950" spans="1:2" ht="12.75" customHeight="1" x14ac:dyDescent="0.2">
      <c r="A950" s="116"/>
    </row>
    <row r="951" spans="1:2" ht="12.75" customHeight="1" x14ac:dyDescent="0.2">
      <c r="A951" s="134"/>
      <c r="B951" s="125"/>
    </row>
    <row r="952" spans="1:2" ht="12.75" customHeight="1" x14ac:dyDescent="0.2">
      <c r="A952" s="116"/>
    </row>
    <row r="953" spans="1:2" ht="12.75" customHeight="1" x14ac:dyDescent="0.2">
      <c r="A953" s="116"/>
    </row>
    <row r="954" spans="1:2" ht="12.75" customHeight="1" x14ac:dyDescent="0.2">
      <c r="A954" s="134"/>
      <c r="B954" s="125"/>
    </row>
    <row r="955" spans="1:2" ht="12.75" customHeight="1" x14ac:dyDescent="0.2">
      <c r="A955" s="134"/>
      <c r="B955" s="125"/>
    </row>
    <row r="956" spans="1:2" ht="12.75" customHeight="1" x14ac:dyDescent="0.2">
      <c r="A956" s="134"/>
      <c r="B956" s="125"/>
    </row>
    <row r="957" spans="1:2" ht="12.75" customHeight="1" x14ac:dyDescent="0.2">
      <c r="A957" s="134"/>
      <c r="B957" s="125"/>
    </row>
    <row r="958" spans="1:2" ht="12.75" customHeight="1" x14ac:dyDescent="0.2">
      <c r="A958" s="134"/>
      <c r="B958" s="125"/>
    </row>
    <row r="959" spans="1:2" ht="12.75" customHeight="1" x14ac:dyDescent="0.2">
      <c r="A959" s="134"/>
      <c r="B959" s="125"/>
    </row>
    <row r="960" spans="1:2" ht="12.75" customHeight="1" x14ac:dyDescent="0.2">
      <c r="A960" s="116"/>
    </row>
    <row r="961" spans="1:2" ht="12.75" customHeight="1" x14ac:dyDescent="0.2">
      <c r="A961" s="116"/>
      <c r="B961" s="125"/>
    </row>
    <row r="962" spans="1:2" ht="12.75" customHeight="1" x14ac:dyDescent="0.2">
      <c r="A962" s="121"/>
      <c r="B962" s="125"/>
    </row>
    <row r="963" spans="1:2" ht="12.75" customHeight="1" x14ac:dyDescent="0.2">
      <c r="A963" s="134"/>
      <c r="B963" s="125"/>
    </row>
    <row r="964" spans="1:2" ht="12.75" customHeight="1" x14ac:dyDescent="0.2">
      <c r="A964" s="134"/>
      <c r="B964" s="125"/>
    </row>
    <row r="965" spans="1:2" ht="12.75" customHeight="1" x14ac:dyDescent="0.2">
      <c r="A965" s="134"/>
      <c r="B965" s="125"/>
    </row>
    <row r="966" spans="1:2" ht="12.75" customHeight="1" x14ac:dyDescent="0.2">
      <c r="A966" s="134"/>
      <c r="B966" s="125"/>
    </row>
    <row r="967" spans="1:2" ht="12.75" customHeight="1" x14ac:dyDescent="0.2">
      <c r="A967" s="134"/>
      <c r="B967" s="125"/>
    </row>
    <row r="968" spans="1:2" ht="12.75" customHeight="1" x14ac:dyDescent="0.2">
      <c r="A968" s="116"/>
    </row>
    <row r="969" spans="1:2" ht="12.75" customHeight="1" x14ac:dyDescent="0.2">
      <c r="A969" s="116"/>
    </row>
    <row r="970" spans="1:2" ht="12.75" customHeight="1" x14ac:dyDescent="0.2">
      <c r="A970" s="134"/>
      <c r="B970" s="125"/>
    </row>
    <row r="971" spans="1:2" ht="12.75" customHeight="1" x14ac:dyDescent="0.2">
      <c r="B971" s="125"/>
    </row>
    <row r="972" spans="1:2" ht="12.75" customHeight="1" x14ac:dyDescent="0.2">
      <c r="A972" s="116"/>
      <c r="B972" s="125"/>
    </row>
    <row r="973" spans="1:2" ht="12.75" customHeight="1" x14ac:dyDescent="0.2">
      <c r="A973" s="134"/>
      <c r="B973" s="125"/>
    </row>
    <row r="974" spans="1:2" ht="12.75" customHeight="1" x14ac:dyDescent="0.2">
      <c r="A974" s="134"/>
      <c r="B974" s="125"/>
    </row>
    <row r="975" spans="1:2" ht="12.75" customHeight="1" x14ac:dyDescent="0.2">
      <c r="A975" s="116"/>
      <c r="B975" s="125"/>
    </row>
    <row r="976" spans="1:2" ht="12.75" customHeight="1" x14ac:dyDescent="0.2">
      <c r="A976" s="134"/>
      <c r="B976" s="125"/>
    </row>
    <row r="977" spans="1:2" ht="12.75" customHeight="1" x14ac:dyDescent="0.2">
      <c r="B977" s="125"/>
    </row>
    <row r="978" spans="1:2" ht="12.75" customHeight="1" x14ac:dyDescent="0.2">
      <c r="A978" s="122"/>
      <c r="B978" s="117"/>
    </row>
    <row r="979" spans="1:2" ht="12.75" customHeight="1" x14ac:dyDescent="0.2">
      <c r="B979" s="125"/>
    </row>
    <row r="980" spans="1:2" ht="12.75" customHeight="1" x14ac:dyDescent="0.2">
      <c r="A980" s="116"/>
      <c r="B980" s="117"/>
    </row>
    <row r="981" spans="1:2" ht="12.75" customHeight="1" x14ac:dyDescent="0.2">
      <c r="A981" s="116"/>
    </row>
    <row r="982" spans="1:2" ht="12.75" customHeight="1" x14ac:dyDescent="0.2">
      <c r="A982" s="116"/>
    </row>
    <row r="983" spans="1:2" ht="12.75" customHeight="1" x14ac:dyDescent="0.2">
      <c r="A983" s="134"/>
      <c r="B983" s="125"/>
    </row>
    <row r="984" spans="1:2" ht="12.75" customHeight="1" x14ac:dyDescent="0.2">
      <c r="A984" s="134"/>
      <c r="B984" s="125"/>
    </row>
    <row r="985" spans="1:2" ht="12.75" customHeight="1" x14ac:dyDescent="0.2">
      <c r="A985" s="116"/>
    </row>
    <row r="986" spans="1:2" ht="12.75" customHeight="1" x14ac:dyDescent="0.2">
      <c r="A986" s="116"/>
    </row>
    <row r="987" spans="1:2" ht="12.75" customHeight="1" x14ac:dyDescent="0.2">
      <c r="A987" s="134"/>
      <c r="B987" s="125"/>
    </row>
    <row r="988" spans="1:2" ht="12.75" customHeight="1" x14ac:dyDescent="0.2">
      <c r="A988" s="134"/>
      <c r="B988" s="125"/>
    </row>
    <row r="989" spans="1:2" ht="12.75" customHeight="1" x14ac:dyDescent="0.2">
      <c r="A989" s="134"/>
      <c r="B989" s="125"/>
    </row>
    <row r="990" spans="1:2" ht="12.75" customHeight="1" x14ac:dyDescent="0.2">
      <c r="A990" s="134"/>
      <c r="B990" s="125"/>
    </row>
    <row r="991" spans="1:2" ht="12.75" customHeight="1" x14ac:dyDescent="0.2">
      <c r="A991" s="134"/>
      <c r="B991" s="125"/>
    </row>
    <row r="992" spans="1:2" ht="12.75" customHeight="1" x14ac:dyDescent="0.2">
      <c r="A992" s="116"/>
    </row>
    <row r="993" spans="1:2" ht="12.75" customHeight="1" x14ac:dyDescent="0.2">
      <c r="A993" s="116"/>
    </row>
    <row r="994" spans="1:2" ht="12.75" customHeight="1" x14ac:dyDescent="0.2">
      <c r="A994" s="134"/>
      <c r="B994" s="125"/>
    </row>
    <row r="995" spans="1:2" ht="12.75" customHeight="1" x14ac:dyDescent="0.2">
      <c r="A995" s="134"/>
      <c r="B995" s="125"/>
    </row>
    <row r="996" spans="1:2" ht="12.75" customHeight="1" x14ac:dyDescent="0.2">
      <c r="A996" s="134"/>
      <c r="B996" s="125"/>
    </row>
    <row r="997" spans="1:2" ht="12.75" customHeight="1" x14ac:dyDescent="0.2">
      <c r="A997" s="134"/>
      <c r="B997" s="125"/>
    </row>
    <row r="998" spans="1:2" ht="12.75" customHeight="1" x14ac:dyDescent="0.2">
      <c r="A998" s="134"/>
      <c r="B998" s="125"/>
    </row>
    <row r="999" spans="1:2" ht="12.75" customHeight="1" x14ac:dyDescent="0.2">
      <c r="A999" s="88"/>
      <c r="B999" s="117"/>
    </row>
    <row r="1000" spans="1:2" ht="12.75" customHeight="1" x14ac:dyDescent="0.2">
      <c r="A1000" s="134"/>
      <c r="B1000" s="125"/>
    </row>
    <row r="1001" spans="1:2" ht="12.75" customHeight="1" x14ac:dyDescent="0.2">
      <c r="A1001" s="116"/>
      <c r="B1001" s="117"/>
    </row>
    <row r="1002" spans="1:2" ht="12.75" customHeight="1" x14ac:dyDescent="0.2">
      <c r="A1002" s="116"/>
    </row>
    <row r="1003" spans="1:2" ht="12.75" customHeight="1" x14ac:dyDescent="0.2">
      <c r="A1003" s="116"/>
    </row>
    <row r="1004" spans="1:2" ht="12.75" customHeight="1" x14ac:dyDescent="0.2">
      <c r="A1004" s="134"/>
      <c r="B1004" s="125"/>
    </row>
    <row r="1005" spans="1:2" ht="12.75" customHeight="1" x14ac:dyDescent="0.2">
      <c r="A1005" s="134"/>
      <c r="B1005" s="125"/>
    </row>
    <row r="1006" spans="1:2" ht="12.75" customHeight="1" x14ac:dyDescent="0.2">
      <c r="A1006" s="116"/>
    </row>
    <row r="1007" spans="1:2" ht="12.75" customHeight="1" x14ac:dyDescent="0.2">
      <c r="A1007" s="134"/>
      <c r="B1007" s="125"/>
    </row>
    <row r="1008" spans="1:2" ht="12.75" customHeight="1" x14ac:dyDescent="0.2">
      <c r="A1008" s="116"/>
    </row>
    <row r="1009" spans="1:2" ht="12.75" customHeight="1" x14ac:dyDescent="0.2">
      <c r="A1009" s="116"/>
    </row>
    <row r="1010" spans="1:2" ht="12.75" customHeight="1" x14ac:dyDescent="0.2">
      <c r="A1010" s="134"/>
      <c r="B1010" s="125"/>
    </row>
    <row r="1011" spans="1:2" ht="12.75" customHeight="1" x14ac:dyDescent="0.2">
      <c r="A1011" s="134"/>
      <c r="B1011" s="125"/>
    </row>
    <row r="1012" spans="1:2" ht="12.75" customHeight="1" x14ac:dyDescent="0.2">
      <c r="A1012" s="116"/>
    </row>
    <row r="1013" spans="1:2" ht="12.75" customHeight="1" x14ac:dyDescent="0.2">
      <c r="A1013" s="116"/>
    </row>
    <row r="1014" spans="1:2" ht="12.75" customHeight="1" x14ac:dyDescent="0.2">
      <c r="A1014" s="134"/>
      <c r="B1014" s="125"/>
    </row>
    <row r="1015" spans="1:2" ht="12.75" customHeight="1" x14ac:dyDescent="0.2">
      <c r="A1015" s="115"/>
    </row>
    <row r="1016" spans="1:2" ht="12.75" customHeight="1" x14ac:dyDescent="0.2"/>
    <row r="1017" spans="1:2" ht="12.75" customHeight="1" x14ac:dyDescent="0.2">
      <c r="A1017" s="88"/>
      <c r="B1017" s="117"/>
    </row>
    <row r="1018" spans="1:2" ht="12.75" customHeight="1" x14ac:dyDescent="0.2"/>
    <row r="1019" spans="1:2" ht="12.75" customHeight="1" x14ac:dyDescent="0.2">
      <c r="A1019" s="88"/>
      <c r="B1019" s="110"/>
    </row>
    <row r="1020" spans="1:2" ht="12.75" customHeight="1" x14ac:dyDescent="0.2"/>
    <row r="1021" spans="1:2" ht="12.75" customHeight="1" x14ac:dyDescent="0.2"/>
    <row r="1022" spans="1:2" ht="12.75" customHeight="1" x14ac:dyDescent="0.2">
      <c r="A1022" s="118"/>
      <c r="B1022" s="110"/>
    </row>
    <row r="1023" spans="1:2" ht="12.75" customHeight="1" x14ac:dyDescent="0.2"/>
    <row r="1024" spans="1:2" ht="12.75" customHeight="1" x14ac:dyDescent="0.2">
      <c r="A1024" s="118"/>
      <c r="B1024" s="110"/>
    </row>
    <row r="1025" spans="1:2" ht="12.75" customHeight="1" x14ac:dyDescent="0.2"/>
    <row r="1026" spans="1:2" ht="12.75" customHeight="1" x14ac:dyDescent="0.2">
      <c r="A1026" s="113"/>
      <c r="B1026" s="111"/>
    </row>
    <row r="1027" spans="1:2" ht="12.75" customHeight="1" x14ac:dyDescent="0.2">
      <c r="A1027" s="114"/>
      <c r="B1027" s="109"/>
    </row>
    <row r="1028" spans="1:2" ht="12.75" customHeight="1" x14ac:dyDescent="0.2"/>
    <row r="1029" spans="1:2" ht="12.75" customHeight="1" x14ac:dyDescent="0.2">
      <c r="A1029" s="88"/>
      <c r="B1029" s="110"/>
    </row>
    <row r="1030" spans="1:2" ht="12.75" customHeight="1" x14ac:dyDescent="0.2"/>
    <row r="1031" spans="1:2" ht="12.75" customHeight="1" x14ac:dyDescent="0.2">
      <c r="A1031" s="88"/>
      <c r="B1031" s="110"/>
    </row>
    <row r="1032" spans="1:2" ht="12.75" customHeight="1" x14ac:dyDescent="0.2"/>
    <row r="1033" spans="1:2" ht="12.75" customHeight="1" x14ac:dyDescent="0.2">
      <c r="A1033" s="113"/>
      <c r="B1033" s="111"/>
    </row>
    <row r="1034" spans="1:2" ht="12.75" customHeight="1" x14ac:dyDescent="0.2">
      <c r="A1034" s="114"/>
      <c r="B1034" s="109"/>
    </row>
    <row r="1035" spans="1:2" ht="12.75" customHeight="1" x14ac:dyDescent="0.2"/>
    <row r="1036" spans="1:2" ht="12.75" customHeight="1" x14ac:dyDescent="0.2">
      <c r="A1036" s="88"/>
      <c r="B1036" s="110"/>
    </row>
    <row r="1037" spans="1:2" ht="12.75" customHeight="1" x14ac:dyDescent="0.2"/>
    <row r="1038" spans="1:2" ht="12.75" customHeight="1" x14ac:dyDescent="0.2">
      <c r="A1038" s="88"/>
      <c r="B1038" s="110"/>
    </row>
    <row r="1039" spans="1:2" ht="12.75" customHeight="1" x14ac:dyDescent="0.2"/>
    <row r="1040" spans="1:2" ht="12.75" customHeight="1" x14ac:dyDescent="0.2">
      <c r="A1040" s="113"/>
      <c r="B1040" s="111"/>
    </row>
    <row r="1041" spans="1:2" ht="12.75" customHeight="1" x14ac:dyDescent="0.2">
      <c r="A1041" s="114"/>
      <c r="B1041" s="109"/>
    </row>
    <row r="1042" spans="1:2" ht="12.75" customHeight="1" x14ac:dyDescent="0.2"/>
    <row r="1043" spans="1:2" ht="12.75" customHeight="1" x14ac:dyDescent="0.2">
      <c r="A1043" s="88"/>
      <c r="B1043" s="110"/>
    </row>
    <row r="1044" spans="1:2" ht="12.75" customHeight="1" x14ac:dyDescent="0.2"/>
    <row r="1045" spans="1:2" ht="12.75" customHeight="1" x14ac:dyDescent="0.2">
      <c r="A1045" s="88"/>
      <c r="B1045" s="110"/>
    </row>
    <row r="1046" spans="1:2" ht="12.75" customHeight="1" x14ac:dyDescent="0.2"/>
    <row r="1047" spans="1:2" ht="12.75" customHeight="1" x14ac:dyDescent="0.2">
      <c r="A1047" s="113"/>
      <c r="B1047" s="111"/>
    </row>
    <row r="1048" spans="1:2" ht="12.75" customHeight="1" x14ac:dyDescent="0.2">
      <c r="A1048" s="114"/>
      <c r="B1048" s="109"/>
    </row>
    <row r="1049" spans="1:2" ht="12.75" customHeight="1" x14ac:dyDescent="0.2">
      <c r="A1049" s="114"/>
      <c r="B1049" s="109"/>
    </row>
    <row r="1050" spans="1:2" ht="12.75" customHeight="1" x14ac:dyDescent="0.2">
      <c r="A1050" s="114"/>
      <c r="B1050" s="109"/>
    </row>
    <row r="1051" spans="1:2" ht="12.75" customHeight="1" x14ac:dyDescent="0.2">
      <c r="A1051" s="114"/>
      <c r="B1051" s="109"/>
    </row>
    <row r="1052" spans="1:2" ht="12.75" customHeight="1" x14ac:dyDescent="0.2">
      <c r="A1052" s="114"/>
      <c r="B1052" s="109"/>
    </row>
    <row r="1053" spans="1:2" ht="12.75" customHeight="1" x14ac:dyDescent="0.2"/>
    <row r="1054" spans="1:2" ht="12.75" customHeight="1" x14ac:dyDescent="0.2">
      <c r="A1054" s="88"/>
      <c r="B1054" s="110"/>
    </row>
    <row r="1055" spans="1:2" ht="12.75" customHeight="1" x14ac:dyDescent="0.2"/>
    <row r="1056" spans="1:2" ht="12.75" customHeight="1" x14ac:dyDescent="0.2">
      <c r="A1056" s="88"/>
      <c r="B1056" s="110"/>
    </row>
    <row r="1057" spans="1:2" ht="12.75" customHeight="1" x14ac:dyDescent="0.2"/>
    <row r="1058" spans="1:2" ht="12.75" customHeight="1" x14ac:dyDescent="0.2">
      <c r="A1058" s="113"/>
      <c r="B1058" s="111"/>
    </row>
    <row r="1059" spans="1:2" ht="12.75" customHeight="1" x14ac:dyDescent="0.2">
      <c r="A1059" s="114"/>
      <c r="B1059" s="109"/>
    </row>
    <row r="1060" spans="1:2" ht="12.75" customHeight="1" x14ac:dyDescent="0.2">
      <c r="A1060" s="114"/>
      <c r="B1060" s="109"/>
    </row>
    <row r="1061" spans="1:2" ht="12.75" customHeight="1" x14ac:dyDescent="0.2"/>
    <row r="1062" spans="1:2" ht="12.75" customHeight="1" x14ac:dyDescent="0.2">
      <c r="A1062" s="88"/>
      <c r="B1062" s="110"/>
    </row>
    <row r="1063" spans="1:2" ht="12.75" customHeight="1" x14ac:dyDescent="0.2"/>
    <row r="1064" spans="1:2" ht="12.75" customHeight="1" x14ac:dyDescent="0.2">
      <c r="A1064" s="88"/>
      <c r="B1064" s="110"/>
    </row>
    <row r="1065" spans="1:2" ht="12.75" customHeight="1" x14ac:dyDescent="0.2"/>
    <row r="1066" spans="1:2" ht="12.75" customHeight="1" x14ac:dyDescent="0.2">
      <c r="A1066" s="113"/>
      <c r="B1066" s="111"/>
    </row>
    <row r="1067" spans="1:2" ht="12.75" customHeight="1" x14ac:dyDescent="0.2">
      <c r="A1067" s="114"/>
      <c r="B1067" s="109"/>
    </row>
    <row r="1068" spans="1:2" ht="12.75" customHeight="1" x14ac:dyDescent="0.2">
      <c r="A1068" s="114"/>
      <c r="B1068" s="109"/>
    </row>
    <row r="1069" spans="1:2" ht="12.75" customHeight="1" x14ac:dyDescent="0.2"/>
    <row r="1070" spans="1:2" ht="12.75" customHeight="1" x14ac:dyDescent="0.2">
      <c r="A1070" s="88"/>
      <c r="B1070" s="110"/>
    </row>
    <row r="1071" spans="1:2" ht="12.75" customHeight="1" x14ac:dyDescent="0.2"/>
    <row r="1072" spans="1:2" ht="12.75" customHeight="1" x14ac:dyDescent="0.2">
      <c r="A1072" s="88"/>
      <c r="B1072" s="110"/>
    </row>
    <row r="1073" spans="1:2" ht="12.75" customHeight="1" x14ac:dyDescent="0.2"/>
    <row r="1074" spans="1:2" ht="12.75" customHeight="1" x14ac:dyDescent="0.2">
      <c r="A1074" s="113"/>
      <c r="B1074" s="111"/>
    </row>
    <row r="1075" spans="1:2" ht="12.75" customHeight="1" x14ac:dyDescent="0.2">
      <c r="A1075" s="114"/>
      <c r="B1075" s="109"/>
    </row>
    <row r="1076" spans="1:2" ht="12.75" customHeight="1" x14ac:dyDescent="0.2">
      <c r="A1076" s="114"/>
      <c r="B1076" s="109"/>
    </row>
    <row r="1077" spans="1:2" ht="12.75" customHeight="1" x14ac:dyDescent="0.2">
      <c r="A1077" s="114"/>
      <c r="B1077" s="109"/>
    </row>
    <row r="1078" spans="1:2" ht="12.75" customHeight="1" x14ac:dyDescent="0.2">
      <c r="A1078" s="114"/>
      <c r="B1078" s="109"/>
    </row>
    <row r="1079" spans="1:2" ht="12.75" customHeight="1" x14ac:dyDescent="0.2">
      <c r="A1079" s="114"/>
      <c r="B1079" s="109"/>
    </row>
    <row r="1080" spans="1:2" ht="12.75" customHeight="1" x14ac:dyDescent="0.2">
      <c r="A1080" s="114"/>
      <c r="B1080" s="109"/>
    </row>
    <row r="1081" spans="1:2" ht="12.75" customHeight="1" x14ac:dyDescent="0.2">
      <c r="A1081" s="114"/>
      <c r="B1081" s="109"/>
    </row>
    <row r="1082" spans="1:2" ht="12.75" customHeight="1" x14ac:dyDescent="0.2">
      <c r="A1082" s="114"/>
      <c r="B1082" s="109"/>
    </row>
    <row r="1083" spans="1:2" ht="12.75" customHeight="1" x14ac:dyDescent="0.2">
      <c r="A1083" s="114"/>
      <c r="B1083" s="109"/>
    </row>
    <row r="1084" spans="1:2" ht="12.75" customHeight="1" x14ac:dyDescent="0.2">
      <c r="A1084" s="114"/>
      <c r="B1084" s="109"/>
    </row>
    <row r="1085" spans="1:2" ht="12.75" customHeight="1" x14ac:dyDescent="0.2"/>
    <row r="1086" spans="1:2" ht="12.75" customHeight="1" x14ac:dyDescent="0.2">
      <c r="A1086" s="88"/>
      <c r="B1086" s="110"/>
    </row>
    <row r="1087" spans="1:2" ht="12.75" customHeight="1" x14ac:dyDescent="0.2"/>
    <row r="1088" spans="1:2" ht="12.75" customHeight="1" x14ac:dyDescent="0.2">
      <c r="A1088" s="88"/>
      <c r="B1088" s="110"/>
    </row>
    <row r="1089" spans="1:2" ht="12.75" customHeight="1" x14ac:dyDescent="0.2"/>
    <row r="1090" spans="1:2" ht="12.75" customHeight="1" x14ac:dyDescent="0.2">
      <c r="A1090" s="113"/>
      <c r="B1090" s="111"/>
    </row>
    <row r="1091" spans="1:2" ht="12.75" customHeight="1" x14ac:dyDescent="0.2">
      <c r="A1091" s="114"/>
      <c r="B1091" s="109"/>
    </row>
    <row r="1092" spans="1:2" ht="12.75" customHeight="1" x14ac:dyDescent="0.2">
      <c r="A1092" s="114"/>
      <c r="B1092" s="109"/>
    </row>
    <row r="1093" spans="1:2" ht="12.75" customHeight="1" x14ac:dyDescent="0.2">
      <c r="A1093" s="114"/>
      <c r="B1093" s="109"/>
    </row>
    <row r="1094" spans="1:2" ht="12.75" customHeight="1" x14ac:dyDescent="0.2">
      <c r="A1094" s="114"/>
      <c r="B1094" s="109"/>
    </row>
    <row r="1095" spans="1:2" ht="12.75" customHeight="1" x14ac:dyDescent="0.2">
      <c r="A1095" s="114"/>
      <c r="B1095" s="109"/>
    </row>
    <row r="1096" spans="1:2" ht="12.75" customHeight="1" x14ac:dyDescent="0.2">
      <c r="A1096" s="114"/>
      <c r="B1096" s="109"/>
    </row>
    <row r="1097" spans="1:2" ht="12.75" customHeight="1" x14ac:dyDescent="0.2"/>
    <row r="1098" spans="1:2" ht="12.75" customHeight="1" x14ac:dyDescent="0.2">
      <c r="A1098" s="88"/>
      <c r="B1098" s="110"/>
    </row>
    <row r="1099" spans="1:2" ht="12.75" customHeight="1" x14ac:dyDescent="0.2"/>
    <row r="1100" spans="1:2" ht="12.75" customHeight="1" x14ac:dyDescent="0.2">
      <c r="A1100" s="88"/>
      <c r="B1100" s="110"/>
    </row>
    <row r="1101" spans="1:2" ht="12.75" customHeight="1" x14ac:dyDescent="0.2"/>
    <row r="1102" spans="1:2" ht="12.75" customHeight="1" x14ac:dyDescent="0.2">
      <c r="A1102" s="113"/>
      <c r="B1102" s="111"/>
    </row>
    <row r="1103" spans="1:2" ht="12.75" customHeight="1" x14ac:dyDescent="0.2">
      <c r="A1103" s="114"/>
      <c r="B1103" s="109"/>
    </row>
    <row r="1104" spans="1:2" ht="12.75" customHeight="1" x14ac:dyDescent="0.2">
      <c r="A1104" s="114"/>
      <c r="B1104" s="109"/>
    </row>
    <row r="1105" spans="1:2" ht="12.75" customHeight="1" x14ac:dyDescent="0.2">
      <c r="A1105" s="114"/>
      <c r="B1105" s="109"/>
    </row>
    <row r="1106" spans="1:2" ht="12.75" customHeight="1" x14ac:dyDescent="0.2"/>
    <row r="1107" spans="1:2" ht="12.75" customHeight="1" x14ac:dyDescent="0.2"/>
    <row r="1108" spans="1:2" ht="12.75" customHeight="1" x14ac:dyDescent="0.2">
      <c r="A1108" s="88"/>
      <c r="B1108" s="110"/>
    </row>
    <row r="1109" spans="1:2" ht="12.75" customHeight="1" x14ac:dyDescent="0.2"/>
    <row r="1110" spans="1:2" ht="12.75" customHeight="1" x14ac:dyDescent="0.2">
      <c r="A1110" s="88"/>
      <c r="B1110" s="110"/>
    </row>
    <row r="1111" spans="1:2" ht="12.75" customHeight="1" x14ac:dyDescent="0.2"/>
    <row r="1112" spans="1:2" ht="12.75" customHeight="1" x14ac:dyDescent="0.2">
      <c r="A1112" s="113"/>
      <c r="B1112" s="111"/>
    </row>
    <row r="1113" spans="1:2" ht="12.75" customHeight="1" x14ac:dyDescent="0.2">
      <c r="A1113" s="114"/>
      <c r="B1113" s="109"/>
    </row>
    <row r="1114" spans="1:2" ht="12.75" customHeight="1" x14ac:dyDescent="0.2"/>
    <row r="1115" spans="1:2" ht="12.75" customHeight="1" x14ac:dyDescent="0.2">
      <c r="A1115" s="88"/>
      <c r="B1115" s="110"/>
    </row>
    <row r="1116" spans="1:2" ht="12.75" customHeight="1" x14ac:dyDescent="0.2"/>
    <row r="1117" spans="1:2" ht="12.75" customHeight="1" x14ac:dyDescent="0.2">
      <c r="A1117" s="88"/>
      <c r="B1117" s="110"/>
    </row>
    <row r="1118" spans="1:2" ht="12.75" customHeight="1" x14ac:dyDescent="0.2"/>
    <row r="1119" spans="1:2" ht="12.75" customHeight="1" x14ac:dyDescent="0.2">
      <c r="A1119" s="113"/>
      <c r="B1119" s="111"/>
    </row>
    <row r="1120" spans="1:2" ht="12.75" customHeight="1" x14ac:dyDescent="0.2">
      <c r="A1120" s="114"/>
      <c r="B1120" s="109"/>
    </row>
    <row r="1121" spans="1:2" ht="12.75" customHeight="1" x14ac:dyDescent="0.2">
      <c r="A1121" s="114"/>
      <c r="B1121" s="109"/>
    </row>
    <row r="1122" spans="1:2" ht="12.75" customHeight="1" x14ac:dyDescent="0.2"/>
    <row r="1123" spans="1:2" ht="12.75" customHeight="1" x14ac:dyDescent="0.2">
      <c r="A1123" s="88"/>
      <c r="B1123" s="110"/>
    </row>
    <row r="1124" spans="1:2" ht="12.75" customHeight="1" x14ac:dyDescent="0.2"/>
    <row r="1125" spans="1:2" ht="12.75" customHeight="1" x14ac:dyDescent="0.2">
      <c r="A1125" s="88"/>
      <c r="B1125" s="110"/>
    </row>
    <row r="1126" spans="1:2" ht="12.75" customHeight="1" x14ac:dyDescent="0.2"/>
    <row r="1127" spans="1:2" ht="12.75" customHeight="1" x14ac:dyDescent="0.2">
      <c r="A1127" s="113"/>
      <c r="B1127" s="111"/>
    </row>
    <row r="1128" spans="1:2" ht="12.75" customHeight="1" x14ac:dyDescent="0.2">
      <c r="A1128" s="114"/>
      <c r="B1128" s="109"/>
    </row>
    <row r="1129" spans="1:2" ht="12.75" customHeight="1" x14ac:dyDescent="0.2">
      <c r="A1129" s="114"/>
      <c r="B1129" s="109"/>
    </row>
    <row r="1130" spans="1:2" ht="12.75" customHeight="1" x14ac:dyDescent="0.2">
      <c r="A1130" s="114"/>
      <c r="B1130" s="109"/>
    </row>
    <row r="1131" spans="1:2" ht="12.75" customHeight="1" x14ac:dyDescent="0.2">
      <c r="A1131" s="114"/>
      <c r="B1131" s="109"/>
    </row>
    <row r="1132" spans="1:2" ht="12.75" customHeight="1" x14ac:dyDescent="0.2">
      <c r="A1132" s="114"/>
      <c r="B1132" s="109"/>
    </row>
    <row r="1133" spans="1:2" ht="12.75" customHeight="1" x14ac:dyDescent="0.2">
      <c r="A1133" s="114"/>
      <c r="B1133" s="109"/>
    </row>
    <row r="1134" spans="1:2" ht="12.75" customHeight="1" x14ac:dyDescent="0.2">
      <c r="A1134" s="114"/>
      <c r="B1134" s="109"/>
    </row>
    <row r="1135" spans="1:2" ht="12.75" customHeight="1" x14ac:dyDescent="0.2">
      <c r="A1135" s="114"/>
      <c r="B1135" s="109"/>
    </row>
    <row r="1136" spans="1:2" ht="12.75" customHeight="1" x14ac:dyDescent="0.2">
      <c r="A1136" s="114"/>
      <c r="B1136" s="109"/>
    </row>
    <row r="1137" spans="1:2" ht="12.75" customHeight="1" x14ac:dyDescent="0.2">
      <c r="A1137" s="114"/>
      <c r="B1137" s="109"/>
    </row>
    <row r="1138" spans="1:2" ht="12.75" customHeight="1" x14ac:dyDescent="0.2">
      <c r="A1138" s="114"/>
      <c r="B1138" s="109"/>
    </row>
    <row r="1139" spans="1:2" ht="12.75" customHeight="1" x14ac:dyDescent="0.2"/>
    <row r="1140" spans="1:2" ht="12.75" customHeight="1" x14ac:dyDescent="0.2"/>
    <row r="1141" spans="1:2" ht="12.75" customHeight="1" x14ac:dyDescent="0.2">
      <c r="A1141" s="88"/>
      <c r="B1141" s="110"/>
    </row>
    <row r="1142" spans="1:2" ht="12.75" customHeight="1" x14ac:dyDescent="0.2"/>
    <row r="1143" spans="1:2" ht="12.75" customHeight="1" x14ac:dyDescent="0.2">
      <c r="A1143" s="88"/>
      <c r="B1143" s="110"/>
    </row>
  </sheetData>
  <mergeCells count="3">
    <mergeCell ref="A2:B2"/>
    <mergeCell ref="A1:E1"/>
    <mergeCell ref="A3:B3"/>
  </mergeCells>
  <phoneticPr fontId="0" type="noConversion"/>
  <printOptions horizontalCentered="1"/>
  <pageMargins left="0.19685039370078741" right="0.19685039370078741" top="0.39370078740157483" bottom="0.39370078740157483" header="0.31496062992125984" footer="0.19685039370078741"/>
  <pageSetup paperSize="9" firstPageNumber="561" orientation="portrait" useFirstPageNumber="1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8</vt:i4>
      </vt:variant>
    </vt:vector>
  </HeadingPairs>
  <TitlesOfParts>
    <vt:vector size="13" baseType="lpstr">
      <vt:lpstr>bilanca</vt:lpstr>
      <vt:lpstr>prihodi</vt:lpstr>
      <vt:lpstr>rashodi-opći dio</vt:lpstr>
      <vt:lpstr>račun financiranja</vt:lpstr>
      <vt:lpstr>posebni dio</vt:lpstr>
      <vt:lpstr>'posebni dio'!Ispis_naslova</vt:lpstr>
      <vt:lpstr>'račun financiranja'!Ispis_naslova</vt:lpstr>
      <vt:lpstr>'rashodi-opći dio'!Ispis_naslova</vt:lpstr>
      <vt:lpstr>bilanca!Podrucje_ispisa</vt:lpstr>
      <vt:lpstr>'posebni dio'!Podrucje_ispisa</vt:lpstr>
      <vt:lpstr>prihodi!Podrucje_ispisa</vt:lpstr>
      <vt:lpstr>'račun financiranja'!Podrucje_ispisa</vt:lpstr>
      <vt:lpstr>'rashodi-opći dio'!Podrucje_ispisa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Snježana Kotaran Brekalo</dc:creator>
  <cp:lastModifiedBy>mfkor</cp:lastModifiedBy>
  <cp:lastPrinted>2016-05-06T08:19:34Z</cp:lastPrinted>
  <dcterms:created xsi:type="dcterms:W3CDTF">2001-11-29T15:00:47Z</dcterms:created>
  <dcterms:modified xsi:type="dcterms:W3CDTF">2016-05-06T08:19:43Z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3FZOEU-Izvršenje financijskog plana za 2015..xlsx</vt:lpwstr>
  </property>
</Properties>
</file>